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ERVER-PC\centrální data firma 200 GB\01 projekty\01 arch stav\B, Křídlovická 30b, školní družina 01_2020\05 Rozpočet celkový stavební\aktualizace 15_6_2020\výkaz výměr bez cen\"/>
    </mc:Choice>
  </mc:AlternateContent>
  <xr:revisionPtr revIDLastSave="0" documentId="13_ncr:1_{FA91F476-0A51-47BD-AC2F-A7B162D421E9}" xr6:coauthVersionLast="45" xr6:coauthVersionMax="45" xr10:uidLastSave="{00000000-0000-0000-0000-000000000000}"/>
  <bookViews>
    <workbookView xWindow="19090" yWindow="-110" windowWidth="38620" windowHeight="2136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4 4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'4 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'4 4 Pol'!$A$1:$X$512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511" i="12"/>
  <c r="BA376" i="12"/>
  <c r="BA266" i="12"/>
  <c r="BA242" i="12"/>
  <c r="BA139" i="12"/>
  <c r="BA135" i="12"/>
  <c r="BA129" i="12"/>
  <c r="BA115" i="12"/>
  <c r="BA101" i="12"/>
  <c r="BA90" i="12"/>
  <c r="BA82" i="12"/>
  <c r="BA23" i="12"/>
  <c r="BA21" i="12"/>
  <c r="G9" i="12"/>
  <c r="I9" i="12"/>
  <c r="I8" i="12" s="1"/>
  <c r="K9" i="12"/>
  <c r="M9" i="12"/>
  <c r="O9" i="12"/>
  <c r="Q9" i="12"/>
  <c r="Q8" i="12" s="1"/>
  <c r="V9" i="12"/>
  <c r="G13" i="12"/>
  <c r="G8" i="12" s="1"/>
  <c r="I13" i="12"/>
  <c r="K13" i="12"/>
  <c r="K8" i="12" s="1"/>
  <c r="O13" i="12"/>
  <c r="O8" i="12" s="1"/>
  <c r="Q13" i="12"/>
  <c r="V13" i="12"/>
  <c r="V8" i="12" s="1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Q22" i="12"/>
  <c r="V22" i="12"/>
  <c r="G24" i="12"/>
  <c r="I24" i="12"/>
  <c r="K24" i="12"/>
  <c r="M24" i="12"/>
  <c r="O24" i="12"/>
  <c r="Q24" i="12"/>
  <c r="V24" i="12"/>
  <c r="G26" i="12"/>
  <c r="I26" i="12"/>
  <c r="I25" i="12" s="1"/>
  <c r="K26" i="12"/>
  <c r="M26" i="12"/>
  <c r="O26" i="12"/>
  <c r="Q26" i="12"/>
  <c r="Q25" i="12" s="1"/>
  <c r="V26" i="12"/>
  <c r="G29" i="12"/>
  <c r="G25" i="12" s="1"/>
  <c r="I29" i="12"/>
  <c r="K29" i="12"/>
  <c r="K25" i="12" s="1"/>
  <c r="O29" i="12"/>
  <c r="O25" i="12" s="1"/>
  <c r="Q29" i="12"/>
  <c r="V29" i="12"/>
  <c r="V25" i="12" s="1"/>
  <c r="G32" i="12"/>
  <c r="I32" i="12"/>
  <c r="K32" i="12"/>
  <c r="M32" i="12"/>
  <c r="O32" i="12"/>
  <c r="Q32" i="12"/>
  <c r="V32" i="12"/>
  <c r="G36" i="12"/>
  <c r="I36" i="12"/>
  <c r="I35" i="12" s="1"/>
  <c r="K36" i="12"/>
  <c r="M36" i="12"/>
  <c r="O36" i="12"/>
  <c r="Q36" i="12"/>
  <c r="Q35" i="12" s="1"/>
  <c r="V36" i="12"/>
  <c r="G39" i="12"/>
  <c r="G35" i="12" s="1"/>
  <c r="I39" i="12"/>
  <c r="K39" i="12"/>
  <c r="K35" i="12" s="1"/>
  <c r="O39" i="12"/>
  <c r="O35" i="12" s="1"/>
  <c r="Q39" i="12"/>
  <c r="V39" i="12"/>
  <c r="V35" i="12" s="1"/>
  <c r="G42" i="12"/>
  <c r="I42" i="12"/>
  <c r="K42" i="12"/>
  <c r="M42" i="12"/>
  <c r="O42" i="12"/>
  <c r="Q42" i="12"/>
  <c r="V42" i="12"/>
  <c r="G45" i="12"/>
  <c r="M45" i="12" s="1"/>
  <c r="I45" i="12"/>
  <c r="K45" i="12"/>
  <c r="O45" i="12"/>
  <c r="Q45" i="12"/>
  <c r="V45" i="12"/>
  <c r="G48" i="12"/>
  <c r="I48" i="12"/>
  <c r="K48" i="12"/>
  <c r="M48" i="12"/>
  <c r="O48" i="12"/>
  <c r="Q48" i="12"/>
  <c r="V48" i="12"/>
  <c r="G57" i="12"/>
  <c r="M57" i="12" s="1"/>
  <c r="I57" i="12"/>
  <c r="K57" i="12"/>
  <c r="O57" i="12"/>
  <c r="Q57" i="12"/>
  <c r="V57" i="12"/>
  <c r="G61" i="12"/>
  <c r="I61" i="12"/>
  <c r="K61" i="12"/>
  <c r="M61" i="12"/>
  <c r="O61" i="12"/>
  <c r="Q61" i="12"/>
  <c r="V61" i="12"/>
  <c r="G64" i="12"/>
  <c r="M64" i="12" s="1"/>
  <c r="I64" i="12"/>
  <c r="K64" i="12"/>
  <c r="O64" i="12"/>
  <c r="Q64" i="12"/>
  <c r="V64" i="12"/>
  <c r="G70" i="12"/>
  <c r="I70" i="12"/>
  <c r="K70" i="12"/>
  <c r="M70" i="12"/>
  <c r="O70" i="12"/>
  <c r="Q70" i="12"/>
  <c r="V70" i="12"/>
  <c r="G72" i="12"/>
  <c r="M72" i="12" s="1"/>
  <c r="I72" i="12"/>
  <c r="K72" i="12"/>
  <c r="O72" i="12"/>
  <c r="Q72" i="12"/>
  <c r="V72" i="12"/>
  <c r="G75" i="12"/>
  <c r="G74" i="12" s="1"/>
  <c r="I75" i="12"/>
  <c r="K75" i="12"/>
  <c r="K74" i="12" s="1"/>
  <c r="O75" i="12"/>
  <c r="O74" i="12" s="1"/>
  <c r="Q75" i="12"/>
  <c r="V75" i="12"/>
  <c r="V74" i="12" s="1"/>
  <c r="G79" i="12"/>
  <c r="I79" i="12"/>
  <c r="I74" i="12" s="1"/>
  <c r="K79" i="12"/>
  <c r="M79" i="12"/>
  <c r="O79" i="12"/>
  <c r="Q79" i="12"/>
  <c r="Q74" i="12" s="1"/>
  <c r="V79" i="12"/>
  <c r="G81" i="12"/>
  <c r="M81" i="12" s="1"/>
  <c r="I81" i="12"/>
  <c r="K81" i="12"/>
  <c r="O81" i="12"/>
  <c r="Q81" i="12"/>
  <c r="V81" i="12"/>
  <c r="I83" i="12"/>
  <c r="Q83" i="12"/>
  <c r="G84" i="12"/>
  <c r="G83" i="12" s="1"/>
  <c r="I84" i="12"/>
  <c r="K84" i="12"/>
  <c r="K83" i="12" s="1"/>
  <c r="O84" i="12"/>
  <c r="O83" i="12" s="1"/>
  <c r="Q84" i="12"/>
  <c r="V84" i="12"/>
  <c r="V83" i="12" s="1"/>
  <c r="G88" i="12"/>
  <c r="G87" i="12" s="1"/>
  <c r="I88" i="12"/>
  <c r="K88" i="12"/>
  <c r="K87" i="12" s="1"/>
  <c r="O88" i="12"/>
  <c r="O87" i="12" s="1"/>
  <c r="Q88" i="12"/>
  <c r="V88" i="12"/>
  <c r="V87" i="12" s="1"/>
  <c r="G89" i="12"/>
  <c r="I89" i="12"/>
  <c r="I87" i="12" s="1"/>
  <c r="K89" i="12"/>
  <c r="M89" i="12"/>
  <c r="O89" i="12"/>
  <c r="Q89" i="12"/>
  <c r="Q87" i="12" s="1"/>
  <c r="V89" i="12"/>
  <c r="G100" i="12"/>
  <c r="M100" i="12" s="1"/>
  <c r="I100" i="12"/>
  <c r="K100" i="12"/>
  <c r="O100" i="12"/>
  <c r="Q100" i="12"/>
  <c r="V100" i="12"/>
  <c r="I107" i="12"/>
  <c r="Q107" i="12"/>
  <c r="G108" i="12"/>
  <c r="G107" i="12" s="1"/>
  <c r="I108" i="12"/>
  <c r="K108" i="12"/>
  <c r="K107" i="12" s="1"/>
  <c r="O108" i="12"/>
  <c r="O107" i="12" s="1"/>
  <c r="Q108" i="12"/>
  <c r="V108" i="12"/>
  <c r="V107" i="12" s="1"/>
  <c r="I110" i="12"/>
  <c r="Q110" i="12"/>
  <c r="G111" i="12"/>
  <c r="G110" i="12" s="1"/>
  <c r="I111" i="12"/>
  <c r="K111" i="12"/>
  <c r="K110" i="12" s="1"/>
  <c r="O111" i="12"/>
  <c r="O110" i="12" s="1"/>
  <c r="Q111" i="12"/>
  <c r="V111" i="12"/>
  <c r="V110" i="12" s="1"/>
  <c r="G114" i="12"/>
  <c r="G113" i="12" s="1"/>
  <c r="I114" i="12"/>
  <c r="K114" i="12"/>
  <c r="K113" i="12" s="1"/>
  <c r="O114" i="12"/>
  <c r="O113" i="12" s="1"/>
  <c r="Q114" i="12"/>
  <c r="V114" i="12"/>
  <c r="V113" i="12" s="1"/>
  <c r="G117" i="12"/>
  <c r="I117" i="12"/>
  <c r="I113" i="12" s="1"/>
  <c r="K117" i="12"/>
  <c r="M117" i="12"/>
  <c r="O117" i="12"/>
  <c r="Q117" i="12"/>
  <c r="Q113" i="12" s="1"/>
  <c r="V117" i="12"/>
  <c r="G119" i="12"/>
  <c r="K119" i="12"/>
  <c r="O119" i="12"/>
  <c r="V119" i="12"/>
  <c r="G120" i="12"/>
  <c r="I120" i="12"/>
  <c r="I119" i="12" s="1"/>
  <c r="K120" i="12"/>
  <c r="M120" i="12"/>
  <c r="M119" i="12" s="1"/>
  <c r="O120" i="12"/>
  <c r="Q120" i="12"/>
  <c r="Q119" i="12" s="1"/>
  <c r="V120" i="12"/>
  <c r="G123" i="12"/>
  <c r="K123" i="12"/>
  <c r="O123" i="12"/>
  <c r="V123" i="12"/>
  <c r="G124" i="12"/>
  <c r="I124" i="12"/>
  <c r="I123" i="12" s="1"/>
  <c r="K124" i="12"/>
  <c r="M124" i="12"/>
  <c r="M123" i="12" s="1"/>
  <c r="O124" i="12"/>
  <c r="Q124" i="12"/>
  <c r="Q123" i="12" s="1"/>
  <c r="V124" i="12"/>
  <c r="G125" i="12"/>
  <c r="K125" i="12"/>
  <c r="O125" i="12"/>
  <c r="V125" i="12"/>
  <c r="G126" i="12"/>
  <c r="I126" i="12"/>
  <c r="I125" i="12" s="1"/>
  <c r="K126" i="12"/>
  <c r="M126" i="12"/>
  <c r="M125" i="12" s="1"/>
  <c r="O126" i="12"/>
  <c r="Q126" i="12"/>
  <c r="Q125" i="12" s="1"/>
  <c r="V126" i="12"/>
  <c r="G128" i="12"/>
  <c r="I128" i="12"/>
  <c r="I127" i="12" s="1"/>
  <c r="K128" i="12"/>
  <c r="M128" i="12"/>
  <c r="O128" i="12"/>
  <c r="Q128" i="12"/>
  <c r="Q127" i="12" s="1"/>
  <c r="V128" i="12"/>
  <c r="G130" i="12"/>
  <c r="G127" i="12" s="1"/>
  <c r="I130" i="12"/>
  <c r="K130" i="12"/>
  <c r="K127" i="12" s="1"/>
  <c r="O130" i="12"/>
  <c r="O127" i="12" s="1"/>
  <c r="Q130" i="12"/>
  <c r="V130" i="12"/>
  <c r="V127" i="12" s="1"/>
  <c r="G131" i="12"/>
  <c r="I131" i="12"/>
  <c r="K131" i="12"/>
  <c r="M131" i="12"/>
  <c r="O131" i="12"/>
  <c r="Q131" i="12"/>
  <c r="V131" i="12"/>
  <c r="G134" i="12"/>
  <c r="M134" i="12" s="1"/>
  <c r="I134" i="12"/>
  <c r="K134" i="12"/>
  <c r="O134" i="12"/>
  <c r="Q134" i="12"/>
  <c r="V134" i="12"/>
  <c r="G138" i="12"/>
  <c r="I138" i="12"/>
  <c r="K138" i="12"/>
  <c r="M138" i="12"/>
  <c r="O138" i="12"/>
  <c r="Q138" i="12"/>
  <c r="V138" i="12"/>
  <c r="G141" i="12"/>
  <c r="M141" i="12" s="1"/>
  <c r="I141" i="12"/>
  <c r="K141" i="12"/>
  <c r="O141" i="12"/>
  <c r="Q141" i="12"/>
  <c r="V141" i="12"/>
  <c r="G143" i="12"/>
  <c r="I143" i="12"/>
  <c r="K143" i="12"/>
  <c r="M143" i="12"/>
  <c r="O143" i="12"/>
  <c r="Q143" i="12"/>
  <c r="V143" i="12"/>
  <c r="G145" i="12"/>
  <c r="M145" i="12" s="1"/>
  <c r="I145" i="12"/>
  <c r="K145" i="12"/>
  <c r="O145" i="12"/>
  <c r="Q145" i="12"/>
  <c r="V145" i="12"/>
  <c r="G147" i="12"/>
  <c r="I147" i="12"/>
  <c r="K147" i="12"/>
  <c r="M147" i="12"/>
  <c r="O147" i="12"/>
  <c r="Q147" i="12"/>
  <c r="V147" i="12"/>
  <c r="G149" i="12"/>
  <c r="M149" i="12" s="1"/>
  <c r="I149" i="12"/>
  <c r="K149" i="12"/>
  <c r="O149" i="12"/>
  <c r="Q149" i="12"/>
  <c r="V149" i="12"/>
  <c r="G151" i="12"/>
  <c r="I151" i="12"/>
  <c r="K151" i="12"/>
  <c r="M151" i="12"/>
  <c r="O151" i="12"/>
  <c r="Q151" i="12"/>
  <c r="V151" i="12"/>
  <c r="G152" i="12"/>
  <c r="M152" i="12" s="1"/>
  <c r="I152" i="12"/>
  <c r="K152" i="12"/>
  <c r="O152" i="12"/>
  <c r="Q152" i="12"/>
  <c r="V152" i="12"/>
  <c r="G154" i="12"/>
  <c r="I154" i="12"/>
  <c r="K154" i="12"/>
  <c r="M154" i="12"/>
  <c r="O154" i="12"/>
  <c r="Q154" i="12"/>
  <c r="V154" i="12"/>
  <c r="G156" i="12"/>
  <c r="M156" i="12" s="1"/>
  <c r="I156" i="12"/>
  <c r="K156" i="12"/>
  <c r="O156" i="12"/>
  <c r="Q156" i="12"/>
  <c r="V156" i="12"/>
  <c r="G160" i="12"/>
  <c r="I160" i="12"/>
  <c r="K160" i="12"/>
  <c r="M160" i="12"/>
  <c r="O160" i="12"/>
  <c r="Q160" i="12"/>
  <c r="V160" i="12"/>
  <c r="G163" i="12"/>
  <c r="M163" i="12" s="1"/>
  <c r="I163" i="12"/>
  <c r="K163" i="12"/>
  <c r="O163" i="12"/>
  <c r="Q163" i="12"/>
  <c r="V163" i="12"/>
  <c r="G170" i="12"/>
  <c r="I170" i="12"/>
  <c r="K170" i="12"/>
  <c r="M170" i="12"/>
  <c r="O170" i="12"/>
  <c r="Q170" i="12"/>
  <c r="V170" i="12"/>
  <c r="G172" i="12"/>
  <c r="M172" i="12" s="1"/>
  <c r="I172" i="12"/>
  <c r="K172" i="12"/>
  <c r="O172" i="12"/>
  <c r="Q172" i="12"/>
  <c r="V172" i="12"/>
  <c r="I177" i="12"/>
  <c r="Q177" i="12"/>
  <c r="G178" i="12"/>
  <c r="G177" i="12" s="1"/>
  <c r="I178" i="12"/>
  <c r="K178" i="12"/>
  <c r="K177" i="12" s="1"/>
  <c r="O178" i="12"/>
  <c r="O177" i="12" s="1"/>
  <c r="Q178" i="12"/>
  <c r="V178" i="12"/>
  <c r="V177" i="12" s="1"/>
  <c r="G181" i="12"/>
  <c r="I181" i="12"/>
  <c r="K181" i="12"/>
  <c r="O181" i="12"/>
  <c r="Q181" i="12"/>
  <c r="V181" i="12"/>
  <c r="G183" i="12"/>
  <c r="I183" i="12"/>
  <c r="K183" i="12"/>
  <c r="M183" i="12"/>
  <c r="O183" i="12"/>
  <c r="Q183" i="12"/>
  <c r="V183" i="12"/>
  <c r="G184" i="12"/>
  <c r="M184" i="12" s="1"/>
  <c r="I184" i="12"/>
  <c r="K184" i="12"/>
  <c r="O184" i="12"/>
  <c r="Q184" i="12"/>
  <c r="V184" i="12"/>
  <c r="G187" i="12"/>
  <c r="I187" i="12"/>
  <c r="K187" i="12"/>
  <c r="M187" i="12"/>
  <c r="O187" i="12"/>
  <c r="Q187" i="12"/>
  <c r="V187" i="12"/>
  <c r="G193" i="12"/>
  <c r="M193" i="12" s="1"/>
  <c r="I193" i="12"/>
  <c r="K193" i="12"/>
  <c r="O193" i="12"/>
  <c r="Q193" i="12"/>
  <c r="V193" i="12"/>
  <c r="G198" i="12"/>
  <c r="I198" i="12"/>
  <c r="K198" i="12"/>
  <c r="M198" i="12"/>
  <c r="O198" i="12"/>
  <c r="Q198" i="12"/>
  <c r="V198" i="12"/>
  <c r="G202" i="12"/>
  <c r="M202" i="12" s="1"/>
  <c r="I202" i="12"/>
  <c r="K202" i="12"/>
  <c r="O202" i="12"/>
  <c r="Q202" i="12"/>
  <c r="V202" i="12"/>
  <c r="G209" i="12"/>
  <c r="I209" i="12"/>
  <c r="K209" i="12"/>
  <c r="M209" i="12"/>
  <c r="O209" i="12"/>
  <c r="Q209" i="12"/>
  <c r="V209" i="12"/>
  <c r="G213" i="12"/>
  <c r="M213" i="12" s="1"/>
  <c r="I213" i="12"/>
  <c r="K213" i="12"/>
  <c r="O213" i="12"/>
  <c r="Q213" i="12"/>
  <c r="V213" i="12"/>
  <c r="G215" i="12"/>
  <c r="I215" i="12"/>
  <c r="K215" i="12"/>
  <c r="M215" i="12"/>
  <c r="O215" i="12"/>
  <c r="Q215" i="12"/>
  <c r="V215" i="12"/>
  <c r="G220" i="12"/>
  <c r="M220" i="12" s="1"/>
  <c r="I220" i="12"/>
  <c r="K220" i="12"/>
  <c r="O220" i="12"/>
  <c r="Q220" i="12"/>
  <c r="V220" i="12"/>
  <c r="G222" i="12"/>
  <c r="I222" i="12"/>
  <c r="K222" i="12"/>
  <c r="M222" i="12"/>
  <c r="O222" i="12"/>
  <c r="Q222" i="12"/>
  <c r="V222" i="12"/>
  <c r="G227" i="12"/>
  <c r="M227" i="12" s="1"/>
  <c r="I227" i="12"/>
  <c r="K227" i="12"/>
  <c r="O227" i="12"/>
  <c r="Q227" i="12"/>
  <c r="V227" i="12"/>
  <c r="G230" i="12"/>
  <c r="G229" i="12" s="1"/>
  <c r="I230" i="12"/>
  <c r="I229" i="12" s="1"/>
  <c r="K230" i="12"/>
  <c r="K229" i="12" s="1"/>
  <c r="M230" i="12"/>
  <c r="M229" i="12" s="1"/>
  <c r="O230" i="12"/>
  <c r="O229" i="12" s="1"/>
  <c r="Q230" i="12"/>
  <c r="Q229" i="12" s="1"/>
  <c r="V230" i="12"/>
  <c r="V229" i="12" s="1"/>
  <c r="G231" i="12"/>
  <c r="I231" i="12"/>
  <c r="K231" i="12"/>
  <c r="M231" i="12"/>
  <c r="O231" i="12"/>
  <c r="Q231" i="12"/>
  <c r="V231" i="12"/>
  <c r="G233" i="12"/>
  <c r="I233" i="12"/>
  <c r="K233" i="12"/>
  <c r="M233" i="12"/>
  <c r="O233" i="12"/>
  <c r="Q233" i="12"/>
  <c r="V233" i="12"/>
  <c r="G241" i="12"/>
  <c r="I241" i="12"/>
  <c r="K241" i="12"/>
  <c r="M241" i="12"/>
  <c r="O241" i="12"/>
  <c r="Q241" i="12"/>
  <c r="V241" i="12"/>
  <c r="G244" i="12"/>
  <c r="I244" i="12"/>
  <c r="K244" i="12"/>
  <c r="M244" i="12"/>
  <c r="O244" i="12"/>
  <c r="Q244" i="12"/>
  <c r="V244" i="12"/>
  <c r="G246" i="12"/>
  <c r="I246" i="12"/>
  <c r="K246" i="12"/>
  <c r="M246" i="12"/>
  <c r="O246" i="12"/>
  <c r="Q246" i="12"/>
  <c r="V246" i="12"/>
  <c r="G248" i="12"/>
  <c r="K248" i="12"/>
  <c r="O248" i="12"/>
  <c r="V248" i="12"/>
  <c r="G249" i="12"/>
  <c r="I249" i="12"/>
  <c r="I248" i="12" s="1"/>
  <c r="K249" i="12"/>
  <c r="M249" i="12"/>
  <c r="M248" i="12" s="1"/>
  <c r="O249" i="12"/>
  <c r="Q249" i="12"/>
  <c r="Q248" i="12" s="1"/>
  <c r="V249" i="12"/>
  <c r="G250" i="12"/>
  <c r="K250" i="12"/>
  <c r="O250" i="12"/>
  <c r="V250" i="12"/>
  <c r="G251" i="12"/>
  <c r="I251" i="12"/>
  <c r="I250" i="12" s="1"/>
  <c r="K251" i="12"/>
  <c r="M251" i="12"/>
  <c r="M250" i="12" s="1"/>
  <c r="O251" i="12"/>
  <c r="Q251" i="12"/>
  <c r="Q250" i="12" s="1"/>
  <c r="V251" i="12"/>
  <c r="G253" i="12"/>
  <c r="I253" i="12"/>
  <c r="I252" i="12" s="1"/>
  <c r="K253" i="12"/>
  <c r="M253" i="12"/>
  <c r="O253" i="12"/>
  <c r="Q253" i="12"/>
  <c r="Q252" i="12" s="1"/>
  <c r="V253" i="12"/>
  <c r="G264" i="12"/>
  <c r="M264" i="12" s="1"/>
  <c r="I264" i="12"/>
  <c r="K264" i="12"/>
  <c r="K252" i="12" s="1"/>
  <c r="O264" i="12"/>
  <c r="O252" i="12" s="1"/>
  <c r="Q264" i="12"/>
  <c r="V264" i="12"/>
  <c r="V252" i="12" s="1"/>
  <c r="G265" i="12"/>
  <c r="I265" i="12"/>
  <c r="K265" i="12"/>
  <c r="M265" i="12"/>
  <c r="O265" i="12"/>
  <c r="Q265" i="12"/>
  <c r="V265" i="12"/>
  <c r="G268" i="12"/>
  <c r="M268" i="12" s="1"/>
  <c r="I268" i="12"/>
  <c r="K268" i="12"/>
  <c r="O268" i="12"/>
  <c r="Q268" i="12"/>
  <c r="V268" i="12"/>
  <c r="G269" i="12"/>
  <c r="I269" i="12"/>
  <c r="K269" i="12"/>
  <c r="M269" i="12"/>
  <c r="O269" i="12"/>
  <c r="Q269" i="12"/>
  <c r="V269" i="12"/>
  <c r="G270" i="12"/>
  <c r="M270" i="12" s="1"/>
  <c r="I270" i="12"/>
  <c r="K270" i="12"/>
  <c r="O270" i="12"/>
  <c r="Q270" i="12"/>
  <c r="V270" i="12"/>
  <c r="G275" i="12"/>
  <c r="I275" i="12"/>
  <c r="K275" i="12"/>
  <c r="M275" i="12"/>
  <c r="O275" i="12"/>
  <c r="Q275" i="12"/>
  <c r="V275" i="12"/>
  <c r="G276" i="12"/>
  <c r="M276" i="12" s="1"/>
  <c r="I276" i="12"/>
  <c r="K276" i="12"/>
  <c r="O276" i="12"/>
  <c r="Q276" i="12"/>
  <c r="V276" i="12"/>
  <c r="G285" i="12"/>
  <c r="I285" i="12"/>
  <c r="K285" i="12"/>
  <c r="M285" i="12"/>
  <c r="O285" i="12"/>
  <c r="Q285" i="12"/>
  <c r="V285" i="12"/>
  <c r="G294" i="12"/>
  <c r="M294" i="12" s="1"/>
  <c r="I294" i="12"/>
  <c r="K294" i="12"/>
  <c r="O294" i="12"/>
  <c r="Q294" i="12"/>
  <c r="V294" i="12"/>
  <c r="G295" i="12"/>
  <c r="I295" i="12"/>
  <c r="K295" i="12"/>
  <c r="M295" i="12"/>
  <c r="O295" i="12"/>
  <c r="Q295" i="12"/>
  <c r="V295" i="12"/>
  <c r="G296" i="12"/>
  <c r="M296" i="12" s="1"/>
  <c r="I296" i="12"/>
  <c r="K296" i="12"/>
  <c r="O296" i="12"/>
  <c r="Q296" i="12"/>
  <c r="V296" i="12"/>
  <c r="G297" i="12"/>
  <c r="I297" i="12"/>
  <c r="K297" i="12"/>
  <c r="M297" i="12"/>
  <c r="O297" i="12"/>
  <c r="Q297" i="12"/>
  <c r="V297" i="12"/>
  <c r="G299" i="12"/>
  <c r="M299" i="12" s="1"/>
  <c r="I299" i="12"/>
  <c r="K299" i="12"/>
  <c r="O299" i="12"/>
  <c r="Q299" i="12"/>
  <c r="V299" i="12"/>
  <c r="G300" i="12"/>
  <c r="I300" i="12"/>
  <c r="K300" i="12"/>
  <c r="M300" i="12"/>
  <c r="O300" i="12"/>
  <c r="Q300" i="12"/>
  <c r="V300" i="12"/>
  <c r="G301" i="12"/>
  <c r="M301" i="12" s="1"/>
  <c r="I301" i="12"/>
  <c r="K301" i="12"/>
  <c r="O301" i="12"/>
  <c r="Q301" i="12"/>
  <c r="V301" i="12"/>
  <c r="G303" i="12"/>
  <c r="I303" i="12"/>
  <c r="K303" i="12"/>
  <c r="M303" i="12"/>
  <c r="O303" i="12"/>
  <c r="Q303" i="12"/>
  <c r="V303" i="12"/>
  <c r="G305" i="12"/>
  <c r="M305" i="12" s="1"/>
  <c r="I305" i="12"/>
  <c r="K305" i="12"/>
  <c r="O305" i="12"/>
  <c r="Q305" i="12"/>
  <c r="V305" i="12"/>
  <c r="G306" i="12"/>
  <c r="I306" i="12"/>
  <c r="K306" i="12"/>
  <c r="M306" i="12"/>
  <c r="O306" i="12"/>
  <c r="Q306" i="12"/>
  <c r="V306" i="12"/>
  <c r="G309" i="12"/>
  <c r="I309" i="12"/>
  <c r="I308" i="12" s="1"/>
  <c r="K309" i="12"/>
  <c r="M309" i="12"/>
  <c r="O309" i="12"/>
  <c r="Q309" i="12"/>
  <c r="Q308" i="12" s="1"/>
  <c r="V309" i="12"/>
  <c r="G313" i="12"/>
  <c r="M313" i="12" s="1"/>
  <c r="I313" i="12"/>
  <c r="K313" i="12"/>
  <c r="K308" i="12" s="1"/>
  <c r="O313" i="12"/>
  <c r="O308" i="12" s="1"/>
  <c r="Q313" i="12"/>
  <c r="V313" i="12"/>
  <c r="V308" i="12" s="1"/>
  <c r="G315" i="12"/>
  <c r="I315" i="12"/>
  <c r="K315" i="12"/>
  <c r="M315" i="12"/>
  <c r="O315" i="12"/>
  <c r="Q315" i="12"/>
  <c r="V315" i="12"/>
  <c r="G324" i="12"/>
  <c r="M324" i="12" s="1"/>
  <c r="I324" i="12"/>
  <c r="K324" i="12"/>
  <c r="O324" i="12"/>
  <c r="Q324" i="12"/>
  <c r="V324" i="12"/>
  <c r="G327" i="12"/>
  <c r="G326" i="12" s="1"/>
  <c r="I327" i="12"/>
  <c r="K327" i="12"/>
  <c r="K326" i="12" s="1"/>
  <c r="O327" i="12"/>
  <c r="O326" i="12" s="1"/>
  <c r="Q327" i="12"/>
  <c r="V327" i="12"/>
  <c r="V326" i="12" s="1"/>
  <c r="G334" i="12"/>
  <c r="I334" i="12"/>
  <c r="I326" i="12" s="1"/>
  <c r="K334" i="12"/>
  <c r="M334" i="12"/>
  <c r="O334" i="12"/>
  <c r="Q334" i="12"/>
  <c r="Q326" i="12" s="1"/>
  <c r="V334" i="12"/>
  <c r="G336" i="12"/>
  <c r="M336" i="12" s="1"/>
  <c r="I336" i="12"/>
  <c r="K336" i="12"/>
  <c r="O336" i="12"/>
  <c r="Q336" i="12"/>
  <c r="V336" i="12"/>
  <c r="G339" i="12"/>
  <c r="I339" i="12"/>
  <c r="K339" i="12"/>
  <c r="M339" i="12"/>
  <c r="O339" i="12"/>
  <c r="Q339" i="12"/>
  <c r="V339" i="12"/>
  <c r="G341" i="12"/>
  <c r="M341" i="12" s="1"/>
  <c r="I341" i="12"/>
  <c r="K341" i="12"/>
  <c r="O341" i="12"/>
  <c r="Q341" i="12"/>
  <c r="V341" i="12"/>
  <c r="G343" i="12"/>
  <c r="I343" i="12"/>
  <c r="K343" i="12"/>
  <c r="M343" i="12"/>
  <c r="O343" i="12"/>
  <c r="Q343" i="12"/>
  <c r="V343" i="12"/>
  <c r="G348" i="12"/>
  <c r="M348" i="12" s="1"/>
  <c r="I348" i="12"/>
  <c r="K348" i="12"/>
  <c r="O348" i="12"/>
  <c r="Q348" i="12"/>
  <c r="V348" i="12"/>
  <c r="G349" i="12"/>
  <c r="I349" i="12"/>
  <c r="K349" i="12"/>
  <c r="M349" i="12"/>
  <c r="O349" i="12"/>
  <c r="Q349" i="12"/>
  <c r="V349" i="12"/>
  <c r="G350" i="12"/>
  <c r="M350" i="12" s="1"/>
  <c r="I350" i="12"/>
  <c r="K350" i="12"/>
  <c r="O350" i="12"/>
  <c r="Q350" i="12"/>
  <c r="V350" i="12"/>
  <c r="G353" i="12"/>
  <c r="I353" i="12"/>
  <c r="K353" i="12"/>
  <c r="M353" i="12"/>
  <c r="O353" i="12"/>
  <c r="Q353" i="12"/>
  <c r="V353" i="12"/>
  <c r="G358" i="12"/>
  <c r="M358" i="12" s="1"/>
  <c r="I358" i="12"/>
  <c r="K358" i="12"/>
  <c r="O358" i="12"/>
  <c r="Q358" i="12"/>
  <c r="V358" i="12"/>
  <c r="G362" i="12"/>
  <c r="I362" i="12"/>
  <c r="K362" i="12"/>
  <c r="M362" i="12"/>
  <c r="O362" i="12"/>
  <c r="Q362" i="12"/>
  <c r="V362" i="12"/>
  <c r="G364" i="12"/>
  <c r="M364" i="12" s="1"/>
  <c r="I364" i="12"/>
  <c r="K364" i="12"/>
  <c r="O364" i="12"/>
  <c r="Q364" i="12"/>
  <c r="V364" i="12"/>
  <c r="G366" i="12"/>
  <c r="I366" i="12"/>
  <c r="K366" i="12"/>
  <c r="M366" i="12"/>
  <c r="O366" i="12"/>
  <c r="Q366" i="12"/>
  <c r="V366" i="12"/>
  <c r="G368" i="12"/>
  <c r="M368" i="12" s="1"/>
  <c r="I368" i="12"/>
  <c r="K368" i="12"/>
  <c r="O368" i="12"/>
  <c r="Q368" i="12"/>
  <c r="V368" i="12"/>
  <c r="G372" i="12"/>
  <c r="I372" i="12"/>
  <c r="K372" i="12"/>
  <c r="M372" i="12"/>
  <c r="O372" i="12"/>
  <c r="Q372" i="12"/>
  <c r="V372" i="12"/>
  <c r="G374" i="12"/>
  <c r="K374" i="12"/>
  <c r="O374" i="12"/>
  <c r="V374" i="12"/>
  <c r="G375" i="12"/>
  <c r="I375" i="12"/>
  <c r="I374" i="12" s="1"/>
  <c r="K375" i="12"/>
  <c r="M375" i="12"/>
  <c r="M374" i="12" s="1"/>
  <c r="O375" i="12"/>
  <c r="Q375" i="12"/>
  <c r="Q374" i="12" s="1"/>
  <c r="V375" i="12"/>
  <c r="G384" i="12"/>
  <c r="I384" i="12"/>
  <c r="I383" i="12" s="1"/>
  <c r="K384" i="12"/>
  <c r="M384" i="12"/>
  <c r="O384" i="12"/>
  <c r="Q384" i="12"/>
  <c r="Q383" i="12" s="1"/>
  <c r="V384" i="12"/>
  <c r="G388" i="12"/>
  <c r="M388" i="12" s="1"/>
  <c r="I388" i="12"/>
  <c r="K388" i="12"/>
  <c r="K383" i="12" s="1"/>
  <c r="O388" i="12"/>
  <c r="O383" i="12" s="1"/>
  <c r="Q388" i="12"/>
  <c r="V388" i="12"/>
  <c r="V383" i="12" s="1"/>
  <c r="G390" i="12"/>
  <c r="G389" i="12" s="1"/>
  <c r="I390" i="12"/>
  <c r="K390" i="12"/>
  <c r="K389" i="12" s="1"/>
  <c r="O390" i="12"/>
  <c r="O389" i="12" s="1"/>
  <c r="Q390" i="12"/>
  <c r="V390" i="12"/>
  <c r="V389" i="12" s="1"/>
  <c r="G392" i="12"/>
  <c r="I392" i="12"/>
  <c r="I389" i="12" s="1"/>
  <c r="K392" i="12"/>
  <c r="M392" i="12"/>
  <c r="O392" i="12"/>
  <c r="Q392" i="12"/>
  <c r="Q389" i="12" s="1"/>
  <c r="V392" i="12"/>
  <c r="G397" i="12"/>
  <c r="M397" i="12" s="1"/>
  <c r="I397" i="12"/>
  <c r="K397" i="12"/>
  <c r="O397" i="12"/>
  <c r="Q397" i="12"/>
  <c r="V397" i="12"/>
  <c r="G400" i="12"/>
  <c r="I400" i="12"/>
  <c r="K400" i="12"/>
  <c r="M400" i="12"/>
  <c r="O400" i="12"/>
  <c r="Q400" i="12"/>
  <c r="V400" i="12"/>
  <c r="G404" i="12"/>
  <c r="M404" i="12" s="1"/>
  <c r="I404" i="12"/>
  <c r="K404" i="12"/>
  <c r="O404" i="12"/>
  <c r="Q404" i="12"/>
  <c r="V404" i="12"/>
  <c r="G406" i="12"/>
  <c r="I406" i="12"/>
  <c r="K406" i="12"/>
  <c r="M406" i="12"/>
  <c r="O406" i="12"/>
  <c r="Q406" i="12"/>
  <c r="V406" i="12"/>
  <c r="G412" i="12"/>
  <c r="M412" i="12" s="1"/>
  <c r="I412" i="12"/>
  <c r="K412" i="12"/>
  <c r="O412" i="12"/>
  <c r="Q412" i="12"/>
  <c r="V412" i="12"/>
  <c r="G416" i="12"/>
  <c r="I416" i="12"/>
  <c r="K416" i="12"/>
  <c r="M416" i="12"/>
  <c r="O416" i="12"/>
  <c r="Q416" i="12"/>
  <c r="V416" i="12"/>
  <c r="G423" i="12"/>
  <c r="I423" i="12"/>
  <c r="I422" i="12" s="1"/>
  <c r="K423" i="12"/>
  <c r="M423" i="12"/>
  <c r="O423" i="12"/>
  <c r="Q423" i="12"/>
  <c r="Q422" i="12" s="1"/>
  <c r="V423" i="12"/>
  <c r="G424" i="12"/>
  <c r="M424" i="12" s="1"/>
  <c r="I424" i="12"/>
  <c r="K424" i="12"/>
  <c r="K422" i="12" s="1"/>
  <c r="O424" i="12"/>
  <c r="O422" i="12" s="1"/>
  <c r="Q424" i="12"/>
  <c r="V424" i="12"/>
  <c r="V422" i="12" s="1"/>
  <c r="G426" i="12"/>
  <c r="G425" i="12" s="1"/>
  <c r="I426" i="12"/>
  <c r="K426" i="12"/>
  <c r="K425" i="12" s="1"/>
  <c r="O426" i="12"/>
  <c r="O425" i="12" s="1"/>
  <c r="Q426" i="12"/>
  <c r="V426" i="12"/>
  <c r="V425" i="12" s="1"/>
  <c r="G427" i="12"/>
  <c r="I427" i="12"/>
  <c r="I425" i="12" s="1"/>
  <c r="K427" i="12"/>
  <c r="M427" i="12"/>
  <c r="O427" i="12"/>
  <c r="Q427" i="12"/>
  <c r="Q425" i="12" s="1"/>
  <c r="V427" i="12"/>
  <c r="G428" i="12"/>
  <c r="M428" i="12" s="1"/>
  <c r="I428" i="12"/>
  <c r="K428" i="12"/>
  <c r="O428" i="12"/>
  <c r="Q428" i="12"/>
  <c r="V428" i="12"/>
  <c r="G430" i="12"/>
  <c r="I430" i="12"/>
  <c r="K430" i="12"/>
  <c r="O430" i="12"/>
  <c r="Q430" i="12"/>
  <c r="V430" i="12"/>
  <c r="G432" i="12"/>
  <c r="I432" i="12"/>
  <c r="K432" i="12"/>
  <c r="M432" i="12"/>
  <c r="O432" i="12"/>
  <c r="Q432" i="12"/>
  <c r="V432" i="12"/>
  <c r="G434" i="12"/>
  <c r="M434" i="12" s="1"/>
  <c r="I434" i="12"/>
  <c r="K434" i="12"/>
  <c r="O434" i="12"/>
  <c r="Q434" i="12"/>
  <c r="V434" i="12"/>
  <c r="G435" i="12"/>
  <c r="I435" i="12"/>
  <c r="K435" i="12"/>
  <c r="M435" i="12"/>
  <c r="O435" i="12"/>
  <c r="Q435" i="12"/>
  <c r="V435" i="12"/>
  <c r="G436" i="12"/>
  <c r="M436" i="12" s="1"/>
  <c r="I436" i="12"/>
  <c r="K436" i="12"/>
  <c r="O436" i="12"/>
  <c r="Q436" i="12"/>
  <c r="V436" i="12"/>
  <c r="G437" i="12"/>
  <c r="I437" i="12"/>
  <c r="K437" i="12"/>
  <c r="M437" i="12"/>
  <c r="O437" i="12"/>
  <c r="Q437" i="12"/>
  <c r="V437" i="12"/>
  <c r="G438" i="12"/>
  <c r="M438" i="12" s="1"/>
  <c r="I438" i="12"/>
  <c r="K438" i="12"/>
  <c r="O438" i="12"/>
  <c r="Q438" i="12"/>
  <c r="V438" i="12"/>
  <c r="G441" i="12"/>
  <c r="I441" i="12"/>
  <c r="K441" i="12"/>
  <c r="O441" i="12"/>
  <c r="Q441" i="12"/>
  <c r="V441" i="12"/>
  <c r="G446" i="12"/>
  <c r="I446" i="12"/>
  <c r="I440" i="12" s="1"/>
  <c r="K446" i="12"/>
  <c r="M446" i="12"/>
  <c r="O446" i="12"/>
  <c r="Q446" i="12"/>
  <c r="Q440" i="12" s="1"/>
  <c r="V446" i="12"/>
  <c r="G452" i="12"/>
  <c r="M452" i="12" s="1"/>
  <c r="I452" i="12"/>
  <c r="K452" i="12"/>
  <c r="O452" i="12"/>
  <c r="Q452" i="12"/>
  <c r="V452" i="12"/>
  <c r="G457" i="12"/>
  <c r="I457" i="12"/>
  <c r="K457" i="12"/>
  <c r="M457" i="12"/>
  <c r="O457" i="12"/>
  <c r="Q457" i="12"/>
  <c r="V457" i="12"/>
  <c r="G465" i="12"/>
  <c r="M465" i="12" s="1"/>
  <c r="I465" i="12"/>
  <c r="K465" i="12"/>
  <c r="O465" i="12"/>
  <c r="Q465" i="12"/>
  <c r="V465" i="12"/>
  <c r="G471" i="12"/>
  <c r="I471" i="12"/>
  <c r="K471" i="12"/>
  <c r="M471" i="12"/>
  <c r="O471" i="12"/>
  <c r="Q471" i="12"/>
  <c r="V471" i="12"/>
  <c r="G475" i="12"/>
  <c r="M475" i="12" s="1"/>
  <c r="I475" i="12"/>
  <c r="K475" i="12"/>
  <c r="O475" i="12"/>
  <c r="Q475" i="12"/>
  <c r="V475" i="12"/>
  <c r="G480" i="12"/>
  <c r="G479" i="12" s="1"/>
  <c r="I480" i="12"/>
  <c r="K480" i="12"/>
  <c r="K479" i="12" s="1"/>
  <c r="O480" i="12"/>
  <c r="O479" i="12" s="1"/>
  <c r="Q480" i="12"/>
  <c r="V480" i="12"/>
  <c r="V479" i="12" s="1"/>
  <c r="G486" i="12"/>
  <c r="I486" i="12"/>
  <c r="I479" i="12" s="1"/>
  <c r="K486" i="12"/>
  <c r="M486" i="12"/>
  <c r="O486" i="12"/>
  <c r="Q486" i="12"/>
  <c r="Q479" i="12" s="1"/>
  <c r="V486" i="12"/>
  <c r="G491" i="12"/>
  <c r="M491" i="12" s="1"/>
  <c r="I491" i="12"/>
  <c r="K491" i="12"/>
  <c r="O491" i="12"/>
  <c r="Q491" i="12"/>
  <c r="V491" i="12"/>
  <c r="G495" i="12"/>
  <c r="I495" i="12"/>
  <c r="K495" i="12"/>
  <c r="M495" i="12"/>
  <c r="O495" i="12"/>
  <c r="Q495" i="12"/>
  <c r="V495" i="12"/>
  <c r="G499" i="12"/>
  <c r="M499" i="12" s="1"/>
  <c r="I499" i="12"/>
  <c r="K499" i="12"/>
  <c r="O499" i="12"/>
  <c r="Q499" i="12"/>
  <c r="V499" i="12"/>
  <c r="G507" i="12"/>
  <c r="I507" i="12"/>
  <c r="K507" i="12"/>
  <c r="M507" i="12"/>
  <c r="O507" i="12"/>
  <c r="Q507" i="12"/>
  <c r="V507" i="12"/>
  <c r="AE511" i="12"/>
  <c r="AF511" i="12"/>
  <c r="I20" i="1"/>
  <c r="I19" i="1"/>
  <c r="I18" i="1"/>
  <c r="I17" i="1"/>
  <c r="I16" i="1"/>
  <c r="I79" i="1"/>
  <c r="J78" i="1" s="1"/>
  <c r="J50" i="1"/>
  <c r="F43" i="1"/>
  <c r="G43" i="1"/>
  <c r="G25" i="1" s="1"/>
  <c r="A25" i="1" s="1"/>
  <c r="H42" i="1"/>
  <c r="I42" i="1" s="1"/>
  <c r="H41" i="1"/>
  <c r="I41" i="1" s="1"/>
  <c r="H40" i="1"/>
  <c r="H39" i="1"/>
  <c r="H43" i="1" s="1"/>
  <c r="J51" i="1" l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G26" i="1"/>
  <c r="A26" i="1"/>
  <c r="G28" i="1"/>
  <c r="G23" i="1"/>
  <c r="M480" i="12"/>
  <c r="M479" i="12" s="1"/>
  <c r="V440" i="12"/>
  <c r="O440" i="12"/>
  <c r="Q429" i="12"/>
  <c r="I429" i="12"/>
  <c r="V429" i="12"/>
  <c r="O429" i="12"/>
  <c r="M422" i="12"/>
  <c r="M308" i="12"/>
  <c r="M252" i="12"/>
  <c r="K440" i="12"/>
  <c r="G440" i="12"/>
  <c r="M441" i="12"/>
  <c r="M440" i="12" s="1"/>
  <c r="K429" i="12"/>
  <c r="G429" i="12"/>
  <c r="M383" i="12"/>
  <c r="G422" i="12"/>
  <c r="G383" i="12"/>
  <c r="G308" i="12"/>
  <c r="G252" i="12"/>
  <c r="Q180" i="12"/>
  <c r="I180" i="12"/>
  <c r="V180" i="12"/>
  <c r="O180" i="12"/>
  <c r="M430" i="12"/>
  <c r="M429" i="12" s="1"/>
  <c r="M426" i="12"/>
  <c r="M425" i="12" s="1"/>
  <c r="M390" i="12"/>
  <c r="M389" i="12" s="1"/>
  <c r="M327" i="12"/>
  <c r="M326" i="12" s="1"/>
  <c r="K180" i="12"/>
  <c r="G180" i="12"/>
  <c r="M127" i="12"/>
  <c r="M181" i="12"/>
  <c r="M180" i="12" s="1"/>
  <c r="M178" i="12"/>
  <c r="M177" i="12" s="1"/>
  <c r="M130" i="12"/>
  <c r="M114" i="12"/>
  <c r="M113" i="12" s="1"/>
  <c r="M111" i="12"/>
  <c r="M110" i="12" s="1"/>
  <c r="M108" i="12"/>
  <c r="M107" i="12" s="1"/>
  <c r="M88" i="12"/>
  <c r="M87" i="12" s="1"/>
  <c r="M84" i="12"/>
  <c r="M83" i="12" s="1"/>
  <c r="M75" i="12"/>
  <c r="M74" i="12" s="1"/>
  <c r="M39" i="12"/>
  <c r="M35" i="12" s="1"/>
  <c r="M29" i="12"/>
  <c r="M25" i="12" s="1"/>
  <c r="M13" i="12"/>
  <c r="M8" i="12" s="1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J79" i="1" l="1"/>
  <c r="A23" i="1"/>
  <c r="J42" i="1"/>
  <c r="J41" i="1"/>
  <c r="J39" i="1"/>
  <c r="J43" i="1" s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siler</author>
  </authors>
  <commentList>
    <comment ref="S6" authorId="0" shapeId="0" xr:uid="{7387D59B-4D01-476E-9200-C32E2CC4AD3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208CF9D-B464-4D6D-BA3F-1FFC68374BD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<sst xmlns="http://schemas.openxmlformats.org/spreadsheetml/2006/main" count="2110" uniqueCount="764">
  <si>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</si>
  <si>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</si>
  <si>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</si>
  <si>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</si>
  <si>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</si>
  <si>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</si>
  <si>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</si>
  <si>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</si>
  <si>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</si>
  <si>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</si>
  <si>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</si>
  <si>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</si>
  <si>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</si>
  <si>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</si>
  <si>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</si>
  <si>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</si>
  <si>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</si>
  <si>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</si>
  <si>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</si>
  <si>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</si>
  <si>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</si>
  <si>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</si>
  <si>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</si>
  <si>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</si>
  <si>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</si>
  <si>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</si>
  <si>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</si>
  <si>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</si>
  <si>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</si>
  <si>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</si>
  <si>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</si>
  <si>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</si>
  <si>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</si>
  <si>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</si>
  <si>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</si>
  <si>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</si>
  <si>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</si>
  <si>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</si>
  <si>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</si>
  <si>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</si>
  <si>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</si>
  <si>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</si>
  <si>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</si>
  <si>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4</t>
  </si>
  <si>
    <t>projektový</t>
  </si>
  <si>
    <t>SO 01-D1 - rekonstrukce objektu a provedení sanace</t>
  </si>
  <si>
    <t>Objekt:</t>
  </si>
  <si>
    <t>Rozpočet:</t>
  </si>
  <si>
    <t>SE 159</t>
  </si>
  <si>
    <t>ZŠ a MŠ Křídlovická 30b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</si>
  <si>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</si>
  <si>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</si>
  <si>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</si>
  <si>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</si>
  <si>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</si>
  <si>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</si>
  <si>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</si>
  <si>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</si>
  <si>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</si>
  <si>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</si>
  <si>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</si>
  <si>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</si>
  <si>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</si>
  <si>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</si>
  <si>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6</t>
  </si>
  <si>
    <t>Úpravy povrchu, podlahy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</si>
  <si>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</si>
  <si>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</si>
  <si>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</si>
  <si>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</si>
  <si>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</si>
  <si>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</si>
  <si>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</si>
  <si>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</si>
  <si>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</si>
  <si>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</si>
  <si>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</si>
  <si>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</si>
  <si>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</si>
  <si>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</si>
  <si>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</si>
  <si>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</si>
  <si>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</si>
  <si>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</si>
  <si>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</si>
  <si>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</si>
  <si>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</si>
  <si>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</si>
  <si>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</si>
  <si>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</si>
  <si>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730</t>
  </si>
  <si>
    <t>Ústřední vytápění</t>
  </si>
  <si>
    <t>766</t>
  </si>
  <si>
    <t>Konstrukce truhlářské</t>
  </si>
  <si>
    <t>767</t>
  </si>
  <si>
    <t>Konstrukce zámečnické</t>
  </si>
  <si>
    <t>776</t>
  </si>
  <si>
    <t>Podlahy povlakové</t>
  </si>
  <si>
    <t>781</t>
  </si>
  <si>
    <t>Obklady keramické</t>
  </si>
  <si>
    <t>784</t>
  </si>
  <si>
    <t>Malby</t>
  </si>
  <si>
    <t>799</t>
  </si>
  <si>
    <t>Ostatní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</si>
  <si>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</si>
  <si>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</si>
  <si>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</si>
  <si>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</si>
  <si>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</si>
  <si>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</si>
  <si>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</si>
  <si>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</si>
  <si>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</si>
  <si>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</si>
  <si>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</si>
  <si>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</si>
  <si>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</si>
  <si>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</si>
  <si>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</si>
  <si>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</si>
  <si>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</si>
  <si>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</si>
  <si>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</si>
  <si>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</si>
  <si>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</si>
  <si>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</si>
  <si>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</si>
  <si>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</si>
  <si>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</si>
  <si>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</si>
  <si>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</si>
  <si>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</si>
  <si>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</si>
  <si>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</si>
  <si>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</si>
  <si>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</si>
  <si>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</si>
  <si>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</si>
  <si>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</si>
  <si>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</si>
  <si>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</si>
  <si>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139601103R00</t>
  </si>
  <si>
    <t>Ruční výkop jam, rýh a šachet v hornině 4</t>
  </si>
  <si>
    <t>m3</t>
  </si>
  <si>
    <t>800-1</t>
  </si>
  <si>
    <t>RTS 20/ I</t>
  </si>
  <si>
    <t>Práce</t>
  </si>
  <si>
    <t>POL1_</t>
  </si>
  <si>
    <t>s přehozením na vzdálenost do 5 m nebo s naložením na ruční dopravní prostředek</t>
  </si>
  <si>
    <t>SPI</t>
  </si>
  <si>
    <t>okapový chodník : 17,2</t>
  </si>
  <si>
    <t>VV</t>
  </si>
  <si>
    <t>základ pod stříšku : 0,5*0,5*0,8</t>
  </si>
  <si>
    <t>162201101R00</t>
  </si>
  <si>
    <t>Vodorovné přemístění výkopku z horniny 1 až 4, na vzdálenost do 20 m</t>
  </si>
  <si>
    <t>po suchu, bez naložení výkopku, avšak se složením bez rozhrnutí, zpáteční cesta vozidla.</t>
  </si>
  <si>
    <t>162701105R00</t>
  </si>
  <si>
    <t>Vodorovné přemístění výkopku z horniny 1 až 4, na vzdálenost přes 9 000  do 10 000 m</t>
  </si>
  <si>
    <t>162701109R00</t>
  </si>
  <si>
    <t>Vodorovné přemístění výkopku příplatek k ceně za každých dalších i započatých 1 000 m přes 10 000 m_x000D_
 z horniny 1 až 4</t>
  </si>
  <si>
    <t>6,089*4</t>
  </si>
  <si>
    <t>175101201R00</t>
  </si>
  <si>
    <t>Obsyp objektů bez prohození sypaniny</t>
  </si>
  <si>
    <t>sypaninou z vhodných hornin tř. 1 - 4 nebo materiálem, uloženým ve vzdálenosti do 30 m od vnějšího kraje objektu, pro jakoukoliv míru zhutnění,</t>
  </si>
  <si>
    <t>175101209R00</t>
  </si>
  <si>
    <t>Obsyp objektů příplatek za prohození sypaniny</t>
  </si>
  <si>
    <t>199000002R00</t>
  </si>
  <si>
    <t>Poplatky za skládku horniny 1- 4, skupina 17 05 04 z Katalogu odpadů</t>
  </si>
  <si>
    <t>273313611R00</t>
  </si>
  <si>
    <t>Beton základových desek prostý třídy C 16/20</t>
  </si>
  <si>
    <t>801-1</t>
  </si>
  <si>
    <t>dodávka a uložení betonu do připravené konstrukce,</t>
  </si>
  <si>
    <t>spádový beton - okapový chodník : 0,43*0,075/2*(16,2*2+11,9)</t>
  </si>
  <si>
    <t>273321311R00</t>
  </si>
  <si>
    <t>Beton základových desek železový třídy C 16/20</t>
  </si>
  <si>
    <t>bez dodávky a uložení výztuže</t>
  </si>
  <si>
    <t>skladba P1 - podkladní beton nových podlah : 0,15*92,6</t>
  </si>
  <si>
    <t>273361921RT4</t>
  </si>
  <si>
    <t>Výztuž základových desek ze svařovaných sítí průměr drátu 6 mm, velikost oka 100/100 mm</t>
  </si>
  <si>
    <t>t</t>
  </si>
  <si>
    <t>včetně distančních prvků</t>
  </si>
  <si>
    <t>skladba P1 - nové podlahy -2x : 92,6*2*1,2*0,00444</t>
  </si>
  <si>
    <t>310239211RT2</t>
  </si>
  <si>
    <t>Zazdívka otvorů o ploše přes 1 m2 do 4 m2 ve zdivu nadzákladovém cihlami pálenými pro jakoukoliv maltu vápenocementovou</t>
  </si>
  <si>
    <t>801-4</t>
  </si>
  <si>
    <t>včetně pomocného pracovního lešení</t>
  </si>
  <si>
    <t>úprava otvoru po vybouraném okně : 0,555*(2,54*0,93+1,72*0,69)</t>
  </si>
  <si>
    <t>317234410RT2</t>
  </si>
  <si>
    <t>Vyzdívka mezi nosníky cementovou</t>
  </si>
  <si>
    <t>jakýmikoliv cihlami pálenými na jakoukoliv maltu,</t>
  </si>
  <si>
    <t>ocelový překlad : 0,45*2,1*0,14</t>
  </si>
  <si>
    <t>317941123RT2</t>
  </si>
  <si>
    <t>Osazení ocelových válcovaných nosníků na zdivu profil I, výšky 140 mm</t>
  </si>
  <si>
    <t>profilu I, nebo IE, nebo U, nebo UE, nebo L</t>
  </si>
  <si>
    <t>X2 - ocelový překlad : 0,0143*2,1*2</t>
  </si>
  <si>
    <t>338171122R00</t>
  </si>
  <si>
    <t>Osazování sloupků a vzpěr plotových ocelových výšky do 2,60 m, se zabetonováním do 0,5 m3 do předem připravených jamek betonem C 25/30</t>
  </si>
  <si>
    <t>kus</t>
  </si>
  <si>
    <t>801-5</t>
  </si>
  <si>
    <t>trubkových nebo profilovaných</t>
  </si>
  <si>
    <t>dodávka sloupu je součást dodávka přístřešku : 1</t>
  </si>
  <si>
    <t>342255022RT1</t>
  </si>
  <si>
    <t>Příčky z cihel a tvárnic nepálených příčky z příčkovek pórobetonových tloušťky 75 mm</t>
  </si>
  <si>
    <t>m2</t>
  </si>
  <si>
    <t>včetně pomocného lešení</t>
  </si>
  <si>
    <t>165 : 1*2,07</t>
  </si>
  <si>
    <t>108 : 3,3*1,87</t>
  </si>
  <si>
    <t>102 : 3,3*2,96-0,9*2,02</t>
  </si>
  <si>
    <t>102,103 : 3,3*5,01</t>
  </si>
  <si>
    <t>107 : 3,3*5,01-0,7*1,97</t>
  </si>
  <si>
    <t>106 : 3,3*1,53-0,7*1,97</t>
  </si>
  <si>
    <t>104,105 : 3,3*(5,01+1,2)-0,8*2,02-0,7*1,97</t>
  </si>
  <si>
    <t>342948111R00</t>
  </si>
  <si>
    <t>Kotvení příček ke konstrukci kotvami na hmoždinky</t>
  </si>
  <si>
    <t>m</t>
  </si>
  <si>
    <t>Včetně dodávky kotev a spojovacího materiálu.</t>
  </si>
  <si>
    <t>Včetně dodávky kotev i spojovacího materiálu.</t>
  </si>
  <si>
    <t>POP</t>
  </si>
  <si>
    <t>3,3*13+2,07*2</t>
  </si>
  <si>
    <t>346244381RT2</t>
  </si>
  <si>
    <t>Plentování ocelových nosníků jednostranné výšky do 200 mm</t>
  </si>
  <si>
    <t>jakýmikoliv cihlami,</t>
  </si>
  <si>
    <t>ocelový překlad : 0,14*2,1*2</t>
  </si>
  <si>
    <t>342266111RU9</t>
  </si>
  <si>
    <t>Předstěny opláštěné sádrokartonovými deskami obklad stěn sádrokartonem na ocelovou konstrukci z profilů CW 50 tloušťka desky 12, 5 mm, impregnovaná, bez izolace</t>
  </si>
  <si>
    <t>107 : 2,8*5,01</t>
  </si>
  <si>
    <t>106 : (1,3+0,15)*1,53</t>
  </si>
  <si>
    <t>105 : 2,8*2,91</t>
  </si>
  <si>
    <t>104 : (1,3+0,15)*2</t>
  </si>
  <si>
    <t>171 : (0,6+0,3*2)*2,74</t>
  </si>
  <si>
    <t>342264051RT1</t>
  </si>
  <si>
    <t>Podhledy na kovové konstrukci opláštěné deskami sádrokartonovými nosná konstrukce z profilů CD s přímým uchycením 1x deska, tloušťky 12,5 mm, standard, bez izolace</t>
  </si>
  <si>
    <t>101+102+106+108+103 : 4,2+14,5+7,13+51,3+2,96*3,2</t>
  </si>
  <si>
    <t>342264051RT3</t>
  </si>
  <si>
    <t>Podhledy na kovové konstrukci opláštěné deskami sádrokartonovými nosná konstrukce z profilů CD s přímým uchycením 1x deska, tloušťky 12,5 mm, impregnovaná, bez izolace</t>
  </si>
  <si>
    <t>104+105+107 : 2+3+5,4</t>
  </si>
  <si>
    <t>564791111R00</t>
  </si>
  <si>
    <t>Podklad z kameniva drceného podklad pro zpevněné plochy z kameniva drceného se zhutněním frakce 0 - 63 mm</t>
  </si>
  <si>
    <t>800-2</t>
  </si>
  <si>
    <t>pro zpevněné plochy se zhutněním,</t>
  </si>
  <si>
    <t>Včetně kameniva, rozprostření a zhutnění podkladu.</t>
  </si>
  <si>
    <t>0,1*43</t>
  </si>
  <si>
    <t>564811111R00</t>
  </si>
  <si>
    <t>Podklad ze štěrkodrti s rozprostřením a zhutněním frakce 0-32 mm, tloušťka po zhutnění 50 mm</t>
  </si>
  <si>
    <t>822-1</t>
  </si>
  <si>
    <t>pod betonovou dlažbou : 0,5*(16,05*2+10,9)</t>
  </si>
  <si>
    <t>596811111RT5</t>
  </si>
  <si>
    <t>Kladení dlažby z betonových nebo kameninových dlaždic včetně dodávky dlaždic_x000D_
 betonových, rozměru 50/50 mm, tloušťky 60 mm, do lože z kameniva těženého</t>
  </si>
  <si>
    <t>komunikací pro pěší do velikosti dlaždic 0,25 m2 s provedením lože do tl. 30 mm, s vyplněním spár a se smetením přebytečného materiálu na vzdálenost do 3 m</t>
  </si>
  <si>
    <t>602013123RT1</t>
  </si>
  <si>
    <t xml:space="preserve">Omítka stěn z hotových směsí vrstva jádrová, cementová, sanační, tloušťka vrstvy 20 mm,  </t>
  </si>
  <si>
    <t>po jednotlivých vrstvách</t>
  </si>
  <si>
    <t>základy-pod sanační stěrku : 1,24*44,3</t>
  </si>
  <si>
    <t>612433212RT1</t>
  </si>
  <si>
    <t xml:space="preserve">Omítka vnitřní sanační pro střední zasolení, dvouvrstvá, tloušťky 25 mm,  </t>
  </si>
  <si>
    <t>612473181R00</t>
  </si>
  <si>
    <t>Omítky vnitřní zdiva ze suchých směsí hladké, strojně</t>
  </si>
  <si>
    <t>omítka vápenocementová, strojně nebo ručně nanášená v podlaží i ve schodišti na jakýkoliv druh podkladu, kompletní souvrství</t>
  </si>
  <si>
    <t>včetně postřiku.</t>
  </si>
  <si>
    <t>vyrovnání pod obklad - 107 : 2,8*(5,01+1,07*2)-0,7*1,97</t>
  </si>
  <si>
    <t>106 : 2,8*1,76*2+1,53*2,8-0,7*1,97+1,53*1,5</t>
  </si>
  <si>
    <t>108 předsíň pod obklad laminátem : 2,8*(3*2+1,53*2)-0,7*1,97*4-1,53*2,55</t>
  </si>
  <si>
    <t>105 pod obklad : 2,8*(2,91+1,05*2)-0,7*1,97</t>
  </si>
  <si>
    <t>104 pod obklad : 2,8*(2+1,05*2)+1,5*2-0,7*1,97</t>
  </si>
  <si>
    <t>103 : 2,8*(3,2*2+2,98*2)-0,8*1,97-1,35*1,63</t>
  </si>
  <si>
    <t>102 : 2,8*(6,13+2,96+4)-0,9*1,97</t>
  </si>
  <si>
    <t>101 : 2,8*(1,2+2,96)-2,96*2,42</t>
  </si>
  <si>
    <t>612473182R00</t>
  </si>
  <si>
    <t>Omítky vnitřní zdiva ze suchých směsí štukové, strojně</t>
  </si>
  <si>
    <t>včetně postřiku a jádrové omítky.</t>
  </si>
  <si>
    <t>108 : 2,8*1,87</t>
  </si>
  <si>
    <t>103 : 2,8*2,96-0,8*1,97</t>
  </si>
  <si>
    <t>104 : 2,8*1,05</t>
  </si>
  <si>
    <t>105 : 2,8*1,05</t>
  </si>
  <si>
    <t>622904121R00</t>
  </si>
  <si>
    <t xml:space="preserve">Očištění fasád ruční čištění ocelovým kartáčem,  </t>
  </si>
  <si>
    <t>základy : 1,174*44,3</t>
  </si>
  <si>
    <t>631416212RT1</t>
  </si>
  <si>
    <t>Mazanina betonová ze suché směsi tloušťky přes 80 do 120 mm pevnost v tlaku 25 MPa</t>
  </si>
  <si>
    <t>skladba P1 - nové podlahy : 0,1*92,6</t>
  </si>
  <si>
    <t>648952421RT3</t>
  </si>
  <si>
    <t>Osazení parapetních desek dřevěných včetně dodávky parapetní desky_x000D_
 šířky 350 mm</t>
  </si>
  <si>
    <t>na montážní pěnu, zapravení omítky pod parapetem, těsnění spáry mezi parapetem a rámem okna, dodávka silikonu.</t>
  </si>
  <si>
    <t>3/T - 6/T : 2,26*3+1,54+1,35+0,84</t>
  </si>
  <si>
    <t>648951411PC1</t>
  </si>
  <si>
    <t>Osazení parapetních desek dřevěných š. do 25 cm včetně dodávky, šířka 120 mm</t>
  </si>
  <si>
    <t>Vlastní</t>
  </si>
  <si>
    <t>Indiv</t>
  </si>
  <si>
    <t>2,26*3</t>
  </si>
  <si>
    <t>917762111RT5</t>
  </si>
  <si>
    <t>Osazení silničního nebo chodníkového betonového obrubníku včetně dodávky obrubníku_x000D_
 ležatého, rozměru 1000/100/250 mm, s boční opěrou z betonu prostého, do lože z betonu prostého C 12/15</t>
  </si>
  <si>
    <t>S dodáním hmot pro lože tl. 80-100 mm.</t>
  </si>
  <si>
    <t>okapový chodník : 16,05*2+11,85</t>
  </si>
  <si>
    <t>941955002R00</t>
  </si>
  <si>
    <t>Lešení lehké pracovní pomocné pomocné, o výšce lešeňové podlahy přes 1,2 do 1,9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</si>
  <si>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</si>
  <si>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</si>
  <si>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</si>
  <si>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100001500R00</t>
  </si>
  <si>
    <t>Dočištění stěny pro jakoukoliv třídu horniny</t>
  </si>
  <si>
    <t>po odstřelu od převislých a uvolněných balvanů a úprava stěny pro provedení vrtů a odstřel další etáže při jakékoliv výšce a sklonu stěny,</t>
  </si>
  <si>
    <t>216904391R00</t>
  </si>
  <si>
    <t>Očištění ploch tlak. vodou nebo stlač. vzduchem  ,  , příplatek za ruční dočištění ocelovými kartáči</t>
  </si>
  <si>
    <t>961055111R00</t>
  </si>
  <si>
    <t>Bourání základů železobetonových</t>
  </si>
  <si>
    <t>801-3</t>
  </si>
  <si>
    <t>nebo vybourání otvorů průřezové plochy přes 4 m2 v základech</t>
  </si>
  <si>
    <t>podkladní beton s KARI sítí : 0,15*94,9</t>
  </si>
  <si>
    <t>962031132R00</t>
  </si>
  <si>
    <t xml:space="preserve">Bourání příček </t>
  </si>
  <si>
    <t>RTS 17/ I</t>
  </si>
  <si>
    <t>nebo vybourání otvorů průřezové plochy přes 4 m2 v příčkách, včetně pomocného lešení o výšce podlahy do 1900 mm a pro zatížení do 1,5 kPa  (150 kg/m2),</t>
  </si>
  <si>
    <t>167+168 : 2,8*(3,97+0,9+2,13*2)-0,9*1,97*3</t>
  </si>
  <si>
    <t>2,8*(2,98+0,52+3,48+1,92+3,97+2,96)-0,9*1,97-0,9*1,97-1,47*1,98</t>
  </si>
  <si>
    <t>962032231R00</t>
  </si>
  <si>
    <t>Bourání zdiva nadzákladového z cihel pálených nebo vápenopískových, na maltu vápenou nebo vápenocementovou</t>
  </si>
  <si>
    <t>nebo vybourání otvorů průřezové plochy přes 4 m2 ve zdivu nadzákladovém, včetně pomocného lešení o výšce podlahy do 1900 mm a pro zatížení do 1,5 kPa  (150 kg/m2)</t>
  </si>
  <si>
    <t>otvor ve středové nosné zdi : 2,8*0,63</t>
  </si>
  <si>
    <t>965042121RT2</t>
  </si>
  <si>
    <t>Bourání podkladů pod dlažby nebo litých celistvých dlažeb a mazanin  betonových nebo z litého asfaltu, tloušťky do 100 mm, plochy do 1 m2</t>
  </si>
  <si>
    <t>0,1*94,9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</si>
  <si>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</si>
  <si>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</si>
  <si>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</si>
  <si>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968061126R00</t>
  </si>
  <si>
    <t>Vyvěšení nebo zavěšení dřevěných křídel dveří, plochy přes 2 m2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</si>
  <si>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</si>
  <si>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</si>
  <si>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0,7*2*3+0,8*2*2+0,9*2+1*2,07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</si>
  <si>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</si>
  <si>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</si>
  <si>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1,47*2</t>
  </si>
  <si>
    <t>968083004R00</t>
  </si>
  <si>
    <t>Vybourání plastových výplní otvorů oken, nad 4 m2</t>
  </si>
  <si>
    <t>970051035R00</t>
  </si>
  <si>
    <t>Jádrové vrtání, kruhové prostupy v železobetonu jádrové vrtání , d 35-39 mm</t>
  </si>
  <si>
    <t>otvor v ŽB podlaze v m.č.171 pro ZTI : 0,5</t>
  </si>
  <si>
    <t>970051130R00</t>
  </si>
  <si>
    <t>Jádrové vrtání, kruhové prostupy v železobetonu jádrové vrtání , do D 130 mm</t>
  </si>
  <si>
    <t>strop - pro odvětrání kanalizace : 0,5</t>
  </si>
  <si>
    <t>971033461R00</t>
  </si>
  <si>
    <t>Vybourání otvorů ve zdivu cihelném z jakýchkoliv cihel pálených_x000D_
 na jakoukoliv maltu vápenou nebo vápenocementovou, plochy do 0,25 m2, tloušťky do 600 mm</t>
  </si>
  <si>
    <t>základovém nebo nadzákladovém,</t>
  </si>
  <si>
    <t>Včetně pomocného lešení o výšce podlahy do 1900 mm a pro zatížení do 1,5 kPa  (150 kg/m2).</t>
  </si>
  <si>
    <t>pro odvětrání koupelen : 3</t>
  </si>
  <si>
    <t>973031326R00</t>
  </si>
  <si>
    <t>Vysekání v cihelném zdivu výklenků a kapes kapes na jakoukoliv maltu vápennou nebo vápenocementovou, plochy do 0,1 m2, hloubky do 450 mm</t>
  </si>
  <si>
    <t>pro osazení ocelových překlad : 2</t>
  </si>
  <si>
    <t>978013191R00</t>
  </si>
  <si>
    <t>Otlučení omítek vápenných nebo vápenocementových vnitřních s vyškrabáním spár, s očištěním zdiva stěn, v rozsahu do 100 %</t>
  </si>
  <si>
    <t>plocha pro sanační omítku - 101+102+103 - O1+O4 : 1,5*9,43+3,95</t>
  </si>
  <si>
    <t>103+105+106+107 : 1,5*4,5+1,35*0,8</t>
  </si>
  <si>
    <t>104+106+107 středová zeď : 1,5*4,25</t>
  </si>
  <si>
    <t>108 středová zeď : 1,5*12,08</t>
  </si>
  <si>
    <t>108 +101 obvodová zeď : 1,5*(0,586+0,79+0,78+0,75+3,81)</t>
  </si>
  <si>
    <t>108 -pod okny : 2,26*0,84*3</t>
  </si>
  <si>
    <t>978023411R00</t>
  </si>
  <si>
    <t>Vysekání, vyškrábání a vyčištění spár zdiva cihelného_x000D_
 mimo komínového</t>
  </si>
  <si>
    <t>pod sanační omítku : 66,1892</t>
  </si>
  <si>
    <t>978059521R00</t>
  </si>
  <si>
    <t>Odsekání a odebrání obkladů stěn z obkládaček vnitřních z jakýchkoliv materiálů, plochy do 2 m2</t>
  </si>
  <si>
    <t>včetně otlučení podkladní omítky až na zdivo,</t>
  </si>
  <si>
    <t>167 : 2*(2,02+2,13+0,9*2+1,02)</t>
  </si>
  <si>
    <t>168 : 2*(0,85+0,9*2,13*4+0,1+0,05)</t>
  </si>
  <si>
    <t>163 : 1,5*1,1</t>
  </si>
  <si>
    <t>999281105R00</t>
  </si>
  <si>
    <t xml:space="preserve">Přesun hmot pro opravy a údržbu objektů pro opravy a údržbu dosavadních objektů včetně vnějších plášťů_x000D_
 výšky do 6 m,  </t>
  </si>
  <si>
    <t>Přesun hmot</t>
  </si>
  <si>
    <t>POL7_</t>
  </si>
  <si>
    <t>oborů 801, 803, 811 a 812</t>
  </si>
  <si>
    <t>711132311R00</t>
  </si>
  <si>
    <t>Provedení izolace proti zemní vlhkosti pásy na sucho svislá,  , nopovou fólií včetně uchycovacích prvků</t>
  </si>
  <si>
    <t>800-711</t>
  </si>
  <si>
    <t>základy : 1,24*44,3</t>
  </si>
  <si>
    <t>711140102R00</t>
  </si>
  <si>
    <t>Odstranění izolace proti vodě - pásy přitavením vodorovné, 2 vrstvy</t>
  </si>
  <si>
    <t>711212221R00</t>
  </si>
  <si>
    <t>Izolace proti vodě stěrka hydroizolační  proti vlhkosti</t>
  </si>
  <si>
    <t>svislá stěrka základů kolem budovy : 1,24*44,3</t>
  </si>
  <si>
    <t>stěrka na sanační omítku : 83,79</t>
  </si>
  <si>
    <t>711001</t>
  </si>
  <si>
    <t>Sanační omítka</t>
  </si>
  <si>
    <t xml:space="preserve">m2    </t>
  </si>
  <si>
    <t xml:space="preserve">sanační hydrofilní omítka s tepelně izolačními vlastnostmi : </t>
  </si>
  <si>
    <t xml:space="preserve">nanesená na sanační hydrofilní jádrovou omítku vyrovnávací : </t>
  </si>
  <si>
    <t xml:space="preserve">se síranovzdorným cementem : </t>
  </si>
  <si>
    <t>vnější izolace základů ve výkopu : 1,1*(15,57+10,06+15,57)</t>
  </si>
  <si>
    <t>středová zeď 108 : 1,5*(11,95+4,25)*2</t>
  </si>
  <si>
    <t>711002</t>
  </si>
  <si>
    <t>Vyrovnávací sanační omítka</t>
  </si>
  <si>
    <t xml:space="preserve">nanáší se pod sanační omítku na vyrovnaný podklad : </t>
  </si>
  <si>
    <t xml:space="preserve">ze sanační hydrofilní jádrové malty se síranovzdorným : </t>
  </si>
  <si>
    <t xml:space="preserve">cementem : </t>
  </si>
  <si>
    <t>vnější izolace základů ve výkopu : 1,28*(15,57+10,06+15,57)</t>
  </si>
  <si>
    <t>711003</t>
  </si>
  <si>
    <t>Silikátová minerální stěrka</t>
  </si>
  <si>
    <t>silikátová  minerální  stěrka nanesená na vyrovnaný podklad : 1,28*(15,57+10,06+15,57)</t>
  </si>
  <si>
    <t xml:space="preserve"> ze sanační malty jádrové se síranovzdorným cementem : </t>
  </si>
  <si>
    <t xml:space="preserve">m2 : </t>
  </si>
  <si>
    <t>711004</t>
  </si>
  <si>
    <t>Detailní napojení izolací</t>
  </si>
  <si>
    <t xml:space="preserve">m     </t>
  </si>
  <si>
    <t xml:space="preserve">napojení vodorovných izolací stěn a úrovně podlah 1.NP : </t>
  </si>
  <si>
    <t xml:space="preserve">systémem silikátové minerální stěrky provodené na : </t>
  </si>
  <si>
    <t xml:space="preserve">vyrovnaný podklad ze sanační malty jádrové se : </t>
  </si>
  <si>
    <t xml:space="preserve">síranovzdorným cementem tl.10 - 20 mm 500 mm : </t>
  </si>
  <si>
    <t xml:space="preserve">nad úroveň injektáží : </t>
  </si>
  <si>
    <t>m : 11,94+4,25</t>
  </si>
  <si>
    <t>711005</t>
  </si>
  <si>
    <t>Injektáž na bázi injektážního krému</t>
  </si>
  <si>
    <t xml:space="preserve">chemická clona : </t>
  </si>
  <si>
    <t xml:space="preserve">krém s vysokým obsahem účinné látky v úrovni podlahy 1.NP : </t>
  </si>
  <si>
    <t>m2 : 0,58*14,98+0,45*12,08+0,53*10+0,555*8,54+0,1*5,01</t>
  </si>
  <si>
    <t>711006</t>
  </si>
  <si>
    <t>Krystalická hydroizolace na beton</t>
  </si>
  <si>
    <t>skladba P 1 : 92,6</t>
  </si>
  <si>
    <t>711007</t>
  </si>
  <si>
    <t>Bitumenová stěrka</t>
  </si>
  <si>
    <t>bezešvá bitumenová  stěrka nanesená na vyrovnaný podklad : 1,28*(15,57+10,06+15,57)</t>
  </si>
  <si>
    <t xml:space="preserve">pod minerální stěrku : </t>
  </si>
  <si>
    <t>711008</t>
  </si>
  <si>
    <t>Sanační fixační postřik,tl.5 mm</t>
  </si>
  <si>
    <t>středová zeď 108 : 1,5*(11,95+4,25)</t>
  </si>
  <si>
    <t>711020</t>
  </si>
  <si>
    <t>Osazení  soupravy větrací hlavice DN 110 na střeše, dodávka je v ZTI</t>
  </si>
  <si>
    <t xml:space="preserve">ks    </t>
  </si>
  <si>
    <t xml:space="preserve">demontáž povlakové krytiny,tepelné izolace : </t>
  </si>
  <si>
    <t xml:space="preserve">a zpětné zapravení střechy po osazení větracích hlavic : </t>
  </si>
  <si>
    <t xml:space="preserve">v rozměru 1000x1000 mm : </t>
  </si>
  <si>
    <t>ks : 2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</si>
  <si>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</si>
  <si>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</si>
  <si>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</si>
  <si>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713100813R00</t>
  </si>
  <si>
    <t>Odstranění tepelné izolace z kombidesek polystyrenových tloušťka přes 50 mm</t>
  </si>
  <si>
    <t>800-713</t>
  </si>
  <si>
    <t>RTS 17/ II</t>
  </si>
  <si>
    <t>713121111RV5</t>
  </si>
  <si>
    <t>Izolace podlah tepelná na sucho, tloušťky 100 mm, jednovrstvá</t>
  </si>
  <si>
    <t>skladba P1 - nové podlahy : 92,6</t>
  </si>
  <si>
    <t>713121118RU1</t>
  </si>
  <si>
    <t xml:space="preserve">Izolace podlah tepelná obložení stěn dilatační páskou, tloušťky 100 mm,  </t>
  </si>
  <si>
    <t>107 : 5,01*2+1,07*2</t>
  </si>
  <si>
    <t>106 : 1,76*2+2,92*2+1,53*4</t>
  </si>
  <si>
    <t>105 : 2,91*2+1,05*2</t>
  </si>
  <si>
    <t>104 : 2*2+1,05*2</t>
  </si>
  <si>
    <t>103 : 3,2*2+2,96*2</t>
  </si>
  <si>
    <t>101+102 : 6,13*2+2,96*2</t>
  </si>
  <si>
    <t>108 : 11,95*2+3,87*2</t>
  </si>
  <si>
    <t>713131131R00</t>
  </si>
  <si>
    <t>Montáž tepelné izolace stěn lepením</t>
  </si>
  <si>
    <t>Očištění povrchu stěny od prachu, nařezání izolačních desek na požadovaný rozměr, nanesení lepicího tmelu, osazení desek.</t>
  </si>
  <si>
    <t>základy : 0,81*44,3</t>
  </si>
  <si>
    <t>28375460R</t>
  </si>
  <si>
    <t>deska izolační tepelně izol.; extrudovaný polystyren; povrch hladký; součinitel tepelné vodivosti 0,035 W/mK; obj. hmotnost 40,00 kg/m3</t>
  </si>
  <si>
    <t>SPCM</t>
  </si>
  <si>
    <t>Specifikace</t>
  </si>
  <si>
    <t>POL3_</t>
  </si>
  <si>
    <t>základy : 0,14*0,81*44,3*1,05</t>
  </si>
  <si>
    <t>998713201R00</t>
  </si>
  <si>
    <t>Přesun hmot pro izolace tepelné v objektech výšky do 6 m</t>
  </si>
  <si>
    <t>50 m vodorovně</t>
  </si>
  <si>
    <t>720001</t>
  </si>
  <si>
    <t>Dodávka a montáž rozvodů ZTI včetně zař.předmětů dle položkového rozpočtu</t>
  </si>
  <si>
    <t>kpl.</t>
  </si>
  <si>
    <t>730001</t>
  </si>
  <si>
    <t>Dodávka a montáž rozvodů ÚT dle položkového rozpočtu</t>
  </si>
  <si>
    <t>766416142R00</t>
  </si>
  <si>
    <t>Montáž obložení stěn, sloupů a pilířů o ploše přes 5 m2, panely obkladovými, z aglomerovaných desek, velikosti přes 0,6 do 1,5 m2</t>
  </si>
  <si>
    <t>800-766</t>
  </si>
  <si>
    <t>Včetně našroubování soklu.</t>
  </si>
  <si>
    <t>obklad stěn - 108  ozn.O 1 Steingrau hell do výšky 1500 mm : 1,5*(8,15+0,775+0,75+0,78+0,79+0,59)</t>
  </si>
  <si>
    <t>108 - ozn.O 4  Schwarz až ke stropu : 2,8*3,95</t>
  </si>
  <si>
    <t>108- předsíň před hygienou ozn.O 3  Steingrau hell až ke stropu : 2,8*3*2</t>
  </si>
  <si>
    <t>108- předsíň před hygienou ozn.O 4  Schwarz až ke stropu : 2,8*1,53</t>
  </si>
  <si>
    <t>108 - vyplnění prostoru vodorovně  ozn.O 1 Steingrau hell : 0,05*(8,15+0,775+0,75+0,78+0,79+0,59)</t>
  </si>
  <si>
    <t>108 - vyplnění bočního prostoru svisle do výšky 1500 mm : 0,05*1,5*14</t>
  </si>
  <si>
    <t>101 - ozn.O 1  za vstupem Steingrau hell do výšky 1500 mm : 1,5*1,2</t>
  </si>
  <si>
    <t>102 - ozn.O 1 Steingrau hell do výšky 1500 mm : 1,5*(4,85+1,03*2+4,03)</t>
  </si>
  <si>
    <t>165 - ozn.O 1  Steingrau hell do výšky 1500 mm : 1,5*(7,7+5,01)</t>
  </si>
  <si>
    <t>766417111R00</t>
  </si>
  <si>
    <t>Montáž obložení stěn, sloupů a pilířů doplňkové konstrukce podkladový rošt pod obložení stěn</t>
  </si>
  <si>
    <t>766601229RT1</t>
  </si>
  <si>
    <t>Těsnění připojovací spáry spára parapetu, interiér - fólie parotěsná šířky 50 mm samolepicí, výplň PU pěnou, exteriér - fólie paropropustná šířky 50 mm samolepicí, expanzní páska š. 10 mm pod rám a pod vnější parapet</t>
  </si>
  <si>
    <t>Dodávka a aplikace parotěsné a paropropustné fólie, těsnicí pásky pod rám a pod vnější parapet, vymezovacího provazce pod vnitřní parapet a silikonového tmelu.</t>
  </si>
  <si>
    <t>0,82*2+0,69*2</t>
  </si>
  <si>
    <t>766661112R00</t>
  </si>
  <si>
    <t>Montáž dveřních křídel kompletizovaných otevíravých ,  , do ocelové nebo fošnové zárubně, jednokřídlových, šířky do 800 mm</t>
  </si>
  <si>
    <t>766670021R00</t>
  </si>
  <si>
    <t xml:space="preserve">Montáž kliky a štítku </t>
  </si>
  <si>
    <t>766001</t>
  </si>
  <si>
    <t>1/P - dodávkaa montáž plastového okna</t>
  </si>
  <si>
    <t xml:space="preserve">zasklení izolačním bezpečnostním dvojsklem : </t>
  </si>
  <si>
    <t xml:space="preserve">barevné řešení - barva bílá oboustranně : </t>
  </si>
  <si>
    <t xml:space="preserve">rozměr 820x690 mm,kování OS s mikroventilací : </t>
  </si>
  <si>
    <t>ks : 1</t>
  </si>
  <si>
    <t>766002</t>
  </si>
  <si>
    <t>8/T - dodávka a montáž kuch.linky včetně vestavného spotřebiče</t>
  </si>
  <si>
    <t>766003</t>
  </si>
  <si>
    <t>3/P - dodávka a montáž plastové částečně prosklené stěny s 2-kř.dveřmi</t>
  </si>
  <si>
    <t xml:space="preserve">2-kř.dveře rozměr 1400x2050 mm : </t>
  </si>
  <si>
    <t xml:space="preserve">zbývající část je prosklená FIX bezp.sklem,do výše 800 mm : </t>
  </si>
  <si>
    <t xml:space="preserve">od podlahy je výplň z plastu(ozn.") : </t>
  </si>
  <si>
    <t xml:space="preserve">rozměr stěny 2960x2720 mm : </t>
  </si>
  <si>
    <t xml:space="preserve">plastová stěna včetně výplně barva bílá oboustranně : </t>
  </si>
  <si>
    <t xml:space="preserve">kování-zámek s cylindrickou bezpečnostní vložkou : </t>
  </si>
  <si>
    <t xml:space="preserve">klika-koule,v barvě černé : </t>
  </si>
  <si>
    <t>766004</t>
  </si>
  <si>
    <t>4/P - dodávka a montáž částečně prosklené stěny s dveřmi</t>
  </si>
  <si>
    <t xml:space="preserve">1x otevíravé křídlo 800x2000 mm : </t>
  </si>
  <si>
    <t xml:space="preserve">od podlahy je výplň z plastu  (ozn.") : </t>
  </si>
  <si>
    <t xml:space="preserve">rozměr stěny 2080x2720 mm : </t>
  </si>
  <si>
    <t xml:space="preserve">plast. prvky včetně výplně barva bílá oboustranně : </t>
  </si>
  <si>
    <t xml:space="preserve">kování-zámek dozický : </t>
  </si>
  <si>
    <t xml:space="preserve">klika-klika,v barvě černé : </t>
  </si>
  <si>
    <t>54914589R.</t>
  </si>
  <si>
    <t>Kliky se štítem mezip  s ukazatelem 804 černé</t>
  </si>
  <si>
    <t>54914593R.</t>
  </si>
  <si>
    <t>Kliky se štítem dveř.  804  klíč/90 černé</t>
  </si>
  <si>
    <t>54914595R.</t>
  </si>
  <si>
    <t>Kliky se štítem dveř.  804  FAB/90 černé</t>
  </si>
  <si>
    <t>60510000R</t>
  </si>
  <si>
    <t>lať jehličnaté(SM/JD); průřez 15 cm2; jakost I; l = 3 000 až 5 000 mm</t>
  </si>
  <si>
    <t>podkladový rošt obkladu stěn : 185*1,1</t>
  </si>
  <si>
    <t>61160102R</t>
  </si>
  <si>
    <t>dveře vnitřní š = 700 mm; h = 1 970,0 mm; hladké; otevíravé; počet křídel 1; plné; povrch. úprava bílá barva</t>
  </si>
  <si>
    <t>61160103R</t>
  </si>
  <si>
    <t>dveře vnitřní š = 800 mm; h = 1 970,0 mm; hladké; otevíravé; počet křídel 1; plné; povrch. úprava bílá barva</t>
  </si>
  <si>
    <t>6119PC1</t>
  </si>
  <si>
    <t>Deska tlakový laminát Steingrau hell</t>
  </si>
  <si>
    <t>ozn.O 1+O3 : 72,74875*1,15</t>
  </si>
  <si>
    <t>6119PC2</t>
  </si>
  <si>
    <t>Deska tlakový laminát Schwarz</t>
  </si>
  <si>
    <t>ozn.O 5 : 15,344*1,15</t>
  </si>
  <si>
    <t>6119PC3</t>
  </si>
  <si>
    <t>Nerezový sokl v=100 mm obložení stěn</t>
  </si>
  <si>
    <t>998766201R00</t>
  </si>
  <si>
    <t>Přesun hmot pro konstrukce truhlářské v objektech výšky do 6 m</t>
  </si>
  <si>
    <t>767003</t>
  </si>
  <si>
    <t>4/Z - dodávka a montáž stříšky nad vstupem do objektu</t>
  </si>
  <si>
    <t xml:space="preserve">půdorysný rozměr 3340x2000 mm : </t>
  </si>
  <si>
    <t xml:space="preserve">zastřešení bezpečnostním sklem : </t>
  </si>
  <si>
    <t>767004</t>
  </si>
  <si>
    <t>Dodávka a montáž WC příčky</t>
  </si>
  <si>
    <t>m.č.107+105 : 2</t>
  </si>
  <si>
    <t>767005</t>
  </si>
  <si>
    <t>9/Z - dodávka a montáž hliníkové částečně prosklené stěny s 2-kř.dveřmi</t>
  </si>
  <si>
    <t xml:space="preserve">rozměr dveří 1800x2320 mm otevíravé : </t>
  </si>
  <si>
    <t xml:space="preserve">zbytek stěny zasklení FIX bezpečnostním sklem : </t>
  </si>
  <si>
    <t xml:space="preserve">tvar a použitý materiál je v tabulkách zám.výrobků : </t>
  </si>
  <si>
    <t xml:space="preserve">barevné řešení - bílá včetně hliníkových částí výplně : </t>
  </si>
  <si>
    <t xml:space="preserve">rozměr stěny 2940x2400 mm : </t>
  </si>
  <si>
    <t xml:space="preserve">kování-zámek vložkový bezpečnostní ,koule-klika,barva černá : </t>
  </si>
  <si>
    <t xml:space="preserve">na skla nalepit folie z venku neprůhledné : </t>
  </si>
  <si>
    <t>998767201R00</t>
  </si>
  <si>
    <t>Přesun hmot pro kovové stavební doplňk. konstrukce v objektech výšky do 6 m</t>
  </si>
  <si>
    <t>800-767</t>
  </si>
  <si>
    <t>712997001RT1</t>
  </si>
  <si>
    <t>Přilepení polystyrenových klínů do asfaltu</t>
  </si>
  <si>
    <t>107 : 5,01*2</t>
  </si>
  <si>
    <t>106 : 1,76*2+1,53*2+0,68*2</t>
  </si>
  <si>
    <t>105 : 2,91+2,21+1,05*2</t>
  </si>
  <si>
    <t>104 : 2+1,3+1,05*2</t>
  </si>
  <si>
    <t>103 : 2,96+2,16+3,2*2</t>
  </si>
  <si>
    <t>108 : 1,3+1,87</t>
  </si>
  <si>
    <t>776101101R00</t>
  </si>
  <si>
    <t>Přípravné práce vysávání povlakových podlah průmyslovým vysavačem</t>
  </si>
  <si>
    <t>800-775</t>
  </si>
  <si>
    <t>položky neobsahují žádný materiál</t>
  </si>
  <si>
    <t>776101115R00</t>
  </si>
  <si>
    <t>Přípravné práce vyrovnání podkladů samonivelační hmotou</t>
  </si>
  <si>
    <t>776101121R00</t>
  </si>
  <si>
    <t>Přípravné práce penetrace podkladu</t>
  </si>
  <si>
    <t>776521100RT1</t>
  </si>
  <si>
    <t xml:space="preserve">Lepení povlakových podlah z plastů  Lepení povlakových podlah z plastů - pásy z PVC, montáž,  </t>
  </si>
  <si>
    <t>776972122R00</t>
  </si>
  <si>
    <t>Čisticí zóny a rohože vstupní rohož, z Al profilůspojených nerewzovým lankema odděleny pryžovými mezikroužky, tloušťky 22 mm</t>
  </si>
  <si>
    <t xml:space="preserve">konstrukce zapuštěné hrubé venkovní čistící zóny : </t>
  </si>
  <si>
    <t xml:space="preserve">ze slitin a gumy : </t>
  </si>
  <si>
    <t xml:space="preserve">rozměr 2960x1000 mm : </t>
  </si>
  <si>
    <t>776994111RT1</t>
  </si>
  <si>
    <t>Ostatní práce svařování povlakových podlah  z pásů nebo čtverců</t>
  </si>
  <si>
    <t>776996110R00</t>
  </si>
  <si>
    <t>Ostatní práce napuštění povlakových podlah pastou</t>
  </si>
  <si>
    <t>776411PC</t>
  </si>
  <si>
    <t>Lepení PVC vinyl na stěny</t>
  </si>
  <si>
    <t>m.č.103 - ozn.O 6 až ke stropu : 2,8*3,2</t>
  </si>
  <si>
    <t xml:space="preserve">včetně penetrace pod lepidlo a lepidla : </t>
  </si>
  <si>
    <t>776971318PC1</t>
  </si>
  <si>
    <t>1/Z - Rohož textilní Shatwell tl. 18 mm, včetně hliníkového rámu</t>
  </si>
  <si>
    <t xml:space="preserve">čistící koberec rozměr 2960x1430 mm : </t>
  </si>
  <si>
    <t xml:space="preserve">do zapuštěného rámu : </t>
  </si>
  <si>
    <t xml:space="preserve">rozměr 2960x1430 mm : </t>
  </si>
  <si>
    <t>776510010RA0</t>
  </si>
  <si>
    <t xml:space="preserve">Demontáž povlakových podlah z nášlapné plochy </t>
  </si>
  <si>
    <t>AP-PSV</t>
  </si>
  <si>
    <t>Součtová</t>
  </si>
  <si>
    <t>Agregovaná položka</t>
  </si>
  <si>
    <t>POL2_</t>
  </si>
  <si>
    <t xml:space="preserve"> lepených s podložkou.</t>
  </si>
  <si>
    <t>Vodorovné vnitrostaveništní přemístění do 30 m, odvoz na skládku do 10 km. Bez poplatku za skládku.</t>
  </si>
  <si>
    <t>161 - 166 : 86,7</t>
  </si>
  <si>
    <t>23521594.AR</t>
  </si>
  <si>
    <t>vyrovnávací stěrka rychletuhnoucí; cementová; plnivo křemičité, syntetické; pro podlahy; samonivelační; pro interiér, průmyslové podlahy; zátěž střední, lehká; tl. vrstvy 1,0 až 10,0 mm; pod dlažby, pod nátěry, pod PVC, k vyrovnání dřevěných podkladů; barva šedá</t>
  </si>
  <si>
    <t>kg</t>
  </si>
  <si>
    <t>nové podlahy - spotřeba 1,6 kg/m2/1 mm - 5 mm : 92,6*1,6*5</t>
  </si>
  <si>
    <t>24696906.AR</t>
  </si>
  <si>
    <t>penetrační hmota vodou ředitelná; úprava savosti podkladu, pod stěrkové hmoty, adhezní můstek</t>
  </si>
  <si>
    <t>92,6*0,1</t>
  </si>
  <si>
    <t>28375980R</t>
  </si>
  <si>
    <t>klín atikový pěnový polystyren; š = 50,0 mm; v = 50 mm; l = 1 000 mm</t>
  </si>
  <si>
    <t>45,27*1,05</t>
  </si>
  <si>
    <t>284101PC1</t>
  </si>
  <si>
    <t>Gerflor 0749 Kubes-Sky tl. 3,2 mm š. 2 m</t>
  </si>
  <si>
    <t>nové podlahy : 92,6*1,1</t>
  </si>
  <si>
    <t>vytvoření fabionu ve styku stěna-podlaha v=100 mm : 0,1*45,27</t>
  </si>
  <si>
    <t>na stěny : 8,96*1,1</t>
  </si>
  <si>
    <t>998776201R00</t>
  </si>
  <si>
    <t>Přesun hmot pro podlahy povlakové v objektech výšky do 6 m</t>
  </si>
  <si>
    <t>vodorovně do 50 m</t>
  </si>
  <si>
    <t>781475114RAA</t>
  </si>
  <si>
    <t xml:space="preserve">Obklad vnitřní keramický do velikosti 300 x 300 mm, do flexibilního tmelu,  ,  </t>
  </si>
  <si>
    <t>z dlaždic keramických kladených do malty, včetně spárování a podílu práce v omezeném prostoru a na malých plochách.</t>
  </si>
  <si>
    <t>106 : 2,8*(1,76*2+1,48*2)-0,7*2</t>
  </si>
  <si>
    <t>107 : 2,8*5,01*2-0,7*2</t>
  </si>
  <si>
    <t>108-kolem umyvadla : 1,5*(0,35*2+1)</t>
  </si>
  <si>
    <t>105 : 2,8*2,91*2</t>
  </si>
  <si>
    <t>104 : 2,8*2*2</t>
  </si>
  <si>
    <t xml:space="preserve">rozměr obkladu 200x400 mm v barvě šedé : </t>
  </si>
  <si>
    <t>784161401R00</t>
  </si>
  <si>
    <t>Příprava povrchu Penetrace (napouštění) podkladu disperzní, jednonásobná</t>
  </si>
  <si>
    <t>800-784</t>
  </si>
  <si>
    <t>strop : 83,2+9,5</t>
  </si>
  <si>
    <t>stěna : 2,64*(1,07*2+1,53*2+2,96*2+3,2+1,87+2,83)</t>
  </si>
  <si>
    <t>1,14*(6,13+2,96+9,13+12)</t>
  </si>
  <si>
    <t>784164112R00</t>
  </si>
  <si>
    <t>Malby latexové  , bílé, dvojnásobné</t>
  </si>
  <si>
    <t>799001</t>
  </si>
  <si>
    <t>Odpadkový koš s poklopem,nášlapný,nerez,min.8 l</t>
  </si>
  <si>
    <t>103 : 1</t>
  </si>
  <si>
    <t>799002</t>
  </si>
  <si>
    <t>Odpadkový koš otevřený na papírové ručníky,nerez, objem cca.60 l</t>
  </si>
  <si>
    <t>104 : 1</t>
  </si>
  <si>
    <t>105 : 1</t>
  </si>
  <si>
    <t>107 : 1</t>
  </si>
  <si>
    <t>108 : 1</t>
  </si>
  <si>
    <t>799003</t>
  </si>
  <si>
    <t>Háček na oděvy,nerez</t>
  </si>
  <si>
    <t>103 - na látkový ručník : 3</t>
  </si>
  <si>
    <t>101 : 1</t>
  </si>
  <si>
    <t>799004</t>
  </si>
  <si>
    <t>WC štětka,nerez</t>
  </si>
  <si>
    <t>799005</t>
  </si>
  <si>
    <t>Přístroj na dávkování dezinfekce na ruce</t>
  </si>
  <si>
    <t>102 : 1</t>
  </si>
  <si>
    <t>799007</t>
  </si>
  <si>
    <t>Dávkovač na tekuté mýdlo</t>
  </si>
  <si>
    <t>799008</t>
  </si>
  <si>
    <t>zásobník na toaletní papír</t>
  </si>
  <si>
    <t>799006</t>
  </si>
  <si>
    <t>Držák na papírové útěrky</t>
  </si>
  <si>
    <t>R-položka</t>
  </si>
  <si>
    <t>POL12_1</t>
  </si>
  <si>
    <t>210001</t>
  </si>
  <si>
    <t>Dodávka a montáž svítidel</t>
  </si>
  <si>
    <t>210002</t>
  </si>
  <si>
    <t>Dodávka a montáž rozvodů el.instalace</t>
  </si>
  <si>
    <t>220001</t>
  </si>
  <si>
    <t>Dodávka a montáž DTLF IP dle položkového rozpočtu</t>
  </si>
  <si>
    <t>220002</t>
  </si>
  <si>
    <t>Dodávka a montáž PZTS - rozšíření dle položkového rozpočtu</t>
  </si>
  <si>
    <t>220003</t>
  </si>
  <si>
    <t>Dodávka a montáž strukturované datové kabeláže dle položkového rozpočtu</t>
  </si>
  <si>
    <t>979087212R00</t>
  </si>
  <si>
    <t>Nakládání na dopravní prostředky suti</t>
  </si>
  <si>
    <t>Přesun suti</t>
  </si>
  <si>
    <t>POL8_</t>
  </si>
  <si>
    <t>pro vodorovnou dopravu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</si>
  <si>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</si>
  <si>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</si>
  <si>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</si>
  <si>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</si>
  <si>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</si>
  <si>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</si>
  <si>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</si>
  <si>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</si>
  <si>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</si>
  <si>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979999999R00</t>
  </si>
  <si>
    <t xml:space="preserve">Poplatek za skládku suti s 10 % příměsí - DUFONEV Brno,  </t>
  </si>
  <si>
    <t>979093111R00</t>
  </si>
  <si>
    <t>Uložení suti na skládku bez zhutnění</t>
  </si>
  <si>
    <t>800-6</t>
  </si>
  <si>
    <t>s hrubým urovnáním,</t>
  </si>
  <si>
    <t>Pol.1</t>
  </si>
  <si>
    <t>Vybudování zařízení staveniště</t>
  </si>
  <si>
    <t xml:space="preserve">náklady spojené se zařízením staveniště,přípojek energií k objektům ZS : </t>
  </si>
  <si>
    <t xml:space="preserve">případných měřících odběrných míst a zařízení,případná příprava území : </t>
  </si>
  <si>
    <t xml:space="preserve">pro objekty ZS : </t>
  </si>
  <si>
    <t>kpl. : 1</t>
  </si>
  <si>
    <t>Pol.2</t>
  </si>
  <si>
    <t>Provoz zařízení staveniště</t>
  </si>
  <si>
    <t xml:space="preserve">náklady na vybavení objektů a provoz zařízení staveniště,ostraha staveniště : </t>
  </si>
  <si>
    <t xml:space="preserve">náklady na energie spotřebované dodavatelem v rámci provozu ZS, : </t>
  </si>
  <si>
    <t xml:space="preserve">náklady na potřebný úklid v prostorách ZS,náklady na nutnou údržbu a : </t>
  </si>
  <si>
    <t xml:space="preserve">opravy na objektech ZS : </t>
  </si>
  <si>
    <t>Pol.3</t>
  </si>
  <si>
    <t>Odstranění zařízení staveniště</t>
  </si>
  <si>
    <t xml:space="preserve">odstranění objektů ZS včetně přípojek energií a jejech odvoz. : </t>
  </si>
  <si>
    <t xml:space="preserve">položka zahrnuje i náklady na úpravu povrchů po odstranění ZS : </t>
  </si>
  <si>
    <t xml:space="preserve">a úklid ploch na kterých bylo ZS provozováno atd. : </t>
  </si>
  <si>
    <t>Pol.4</t>
  </si>
  <si>
    <t>Provozní vlivy</t>
  </si>
  <si>
    <t xml:space="preserve">náklady na ztížené podmínky provádění tam,kde jsou stavební práce : </t>
  </si>
  <si>
    <t xml:space="preserve">zcela nebo zčásti omezovány provozem jiných osob,jde zejména o zvýšené : </t>
  </si>
  <si>
    <t xml:space="preserve">náklady související s omezeným provozem v areálu objednatele nebo : </t>
  </si>
  <si>
    <t xml:space="preserve">o náklady v důsledku nezbytného respektování stávající dopravy, : </t>
  </si>
  <si>
    <t xml:space="preserve">ovlivňující stavební práce,provedení bezpečnostních opatření na ochranu osob : </t>
  </si>
  <si>
    <t xml:space="preserve">a majetku,protihluková a jiná opatření při provádění díla : </t>
  </si>
  <si>
    <t>Pol.5</t>
  </si>
  <si>
    <t>Ochranná opatření uvnitř objektu během výstavby</t>
  </si>
  <si>
    <t xml:space="preserve">náklady na zřízení ochrany v kabinách stávajících výtahů uvnitř objektu : </t>
  </si>
  <si>
    <t xml:space="preserve">v místnostech určených pro dopravu materiálů a odpadu,jedná se o zakrytí : </t>
  </si>
  <si>
    <t xml:space="preserve">OSB deskami,plachtami atd. : </t>
  </si>
  <si>
    <t xml:space="preserve">Po ukončení stavebních prací demontáž a odvoz : </t>
  </si>
  <si>
    <t>Pol.6</t>
  </si>
  <si>
    <t>Celkový úklid objektu po provedení stavebních prací</t>
  </si>
  <si>
    <t xml:space="preserve">náklady na úklidové práce v objektu po provedení stavebních prací : </t>
  </si>
  <si>
    <t xml:space="preserve">globální úklid všech dotčených ploch : </t>
  </si>
  <si>
    <t>Pol.7</t>
  </si>
  <si>
    <t>Koordinační činnost</t>
  </si>
  <si>
    <t xml:space="preserve">koordinace stavebních a technických dodávek stavby při provádění prací za : </t>
  </si>
  <si>
    <t xml:space="preserve">provozu objednatele : </t>
  </si>
  <si>
    <t>Pol.10</t>
  </si>
  <si>
    <t>Zpracování výrobní (dílenské) dokumentace</t>
  </si>
  <si>
    <t xml:space="preserve">včetně statických výpočtů,detailů provedení jednotlivých prvků : </t>
  </si>
  <si>
    <t xml:space="preserve">orientačního systému,kotvení do fasády atd. : </t>
  </si>
  <si>
    <t xml:space="preserve">zjištění stavu hydroizolace a návrh provedení sanace : </t>
  </si>
  <si>
    <t xml:space="preserve">včetně dozoru odborné firmy : </t>
  </si>
  <si>
    <t>Pol.12</t>
  </si>
  <si>
    <t>Dokumentace skutečného provedení stavby</t>
  </si>
  <si>
    <t xml:space="preserve">včetně geodetického zaměření venkovních objektů a : </t>
  </si>
  <si>
    <t xml:space="preserve">podzemních vedení : </t>
  </si>
  <si>
    <t xml:space="preserve">stavební část,elektroinstalace : </t>
  </si>
  <si>
    <t>Pol.13</t>
  </si>
  <si>
    <t>Technická pomoc projektanta</t>
  </si>
  <si>
    <t xml:space="preserve">schválení předložených vzorků,odsouhlasení architektonických : </t>
  </si>
  <si>
    <t xml:space="preserve">materiálů,účast na kontrolních dnech na vyzvání : </t>
  </si>
  <si>
    <t>Pol.14</t>
  </si>
  <si>
    <t>Revizní zprávy a revize</t>
  </si>
  <si>
    <t xml:space="preserve">zařízení elektroinstalace silnoproudu a uzemnění : </t>
  </si>
  <si>
    <t xml:space="preserve">vypracování revizní zprávy : </t>
  </si>
  <si>
    <t>Pol.16</t>
  </si>
  <si>
    <t>Bezpečnostní a hygienická opatření na staveništi</t>
  </si>
  <si>
    <t xml:space="preserve">včetně vypracování BOZP : </t>
  </si>
  <si>
    <t xml:space="preserve">náklady na ochranu staveniště před vstupem nepovolaných osob : </t>
  </si>
  <si>
    <t xml:space="preserve">včetně příslušného označení uvnitř budov i na venkovních plochách : </t>
  </si>
  <si>
    <t xml:space="preserve">náklady na osvětlení staveniště,náklady na vypracování potřebné : </t>
  </si>
  <si>
    <t xml:space="preserve">dokumentace pro provoz staveniště z hlediska požární ochrany a : </t>
  </si>
  <si>
    <t xml:space="preserve">z hlediska provozu staveniště : </t>
  </si>
  <si>
    <t>Pol.17</t>
  </si>
  <si>
    <t>Dokladová část</t>
  </si>
  <si>
    <t xml:space="preserve">vypracování provozních řádů,návodů na provoz a údržbu :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</si>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</sst>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sheetProtection algorithmName="SHA-512" hashValue="rsOLNpNEcBf+i+e8730lX7ZeI3n/m4dkBzvFI7/DiksPeBov/8ORscDbc0gCp40OETNnU2BfELkDJCDk5UVWWQ==" saltValue="4e+Hu8a/+jJZTHo11J92m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  <pageSetUpPr fitToPage="1"/>
  </sheetPr>
  <dimension ref="A1:O82"/>
  <sheetViews>
    <sheetView showGridLines="0" topLeftCell="B1" zoomScaleNormal="100" zoomScaleSheetLayoutView="75" workbookViewId="0">
      <selection activeCell="S23" sqref="S2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0" t="s">
        <v>41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">
      <c r="A2" s="2"/>
      <c r="B2" s="77" t="s">
        <v>22</v>
      </c>
      <c r="C2" s="78"/>
      <c r="D2" s="79" t="s">
        <v>48</v>
      </c>
      <c r="E2" s="236" t="s">
        <v>49</v>
      </c>
      <c r="F2" s="237"/>
      <c r="G2" s="237"/>
      <c r="H2" s="237"/>
      <c r="I2" s="237"/>
      <c r="J2" s="238"/>
      <c r="O2" s="1"/>
    </row>
    <row r="3" spans="1:15" ht="27" customHeight="1" x14ac:dyDescent="0.2">
      <c r="A3" s="2"/>
      <c r="B3" s="80" t="s">
        <v>46</v>
      </c>
      <c r="C3" s="78"/>
      <c r="D3" s="81" t="s">
        <v>43</v>
      </c>
      <c r="E3" s="239" t="s">
        <v>45</v>
      </c>
      <c r="F3" s="240"/>
      <c r="G3" s="240"/>
      <c r="H3" s="240"/>
      <c r="I3" s="240"/>
      <c r="J3" s="241"/>
    </row>
    <row r="4" spans="1:15" ht="23.25" customHeight="1" x14ac:dyDescent="0.2">
      <c r="A4" s="76">
        <v>925</v>
      </c>
      <c r="B4" s="82" t="s">
        <v>47</v>
      </c>
      <c r="C4" s="83"/>
      <c r="D4" s="84" t="s">
        <v>43</v>
      </c>
      <c r="E4" s="219" t="s">
        <v>44</v>
      </c>
      <c r="F4" s="220"/>
      <c r="G4" s="220"/>
      <c r="H4" s="220"/>
      <c r="I4" s="220"/>
      <c r="J4" s="221"/>
    </row>
    <row r="5" spans="1:15" ht="24" customHeight="1" x14ac:dyDescent="0.2">
      <c r="A5" s="2"/>
      <c r="B5" s="31" t="s">
        <v>42</v>
      </c>
      <c r="D5" s="224"/>
      <c r="E5" s="225"/>
      <c r="F5" s="225"/>
      <c r="G5" s="225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6"/>
      <c r="E6" s="227"/>
      <c r="F6" s="227"/>
      <c r="G6" s="227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8"/>
      <c r="F7" s="229"/>
      <c r="G7" s="22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3"/>
      <c r="E11" s="243"/>
      <c r="F11" s="243"/>
      <c r="G11" s="243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8"/>
      <c r="E12" s="218"/>
      <c r="F12" s="218"/>
      <c r="G12" s="218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2"/>
      <c r="F13" s="223"/>
      <c r="G13" s="22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2"/>
      <c r="F15" s="242"/>
      <c r="G15" s="244"/>
      <c r="H15" s="244"/>
      <c r="I15" s="244" t="s">
        <v>29</v>
      </c>
      <c r="J15" s="245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07"/>
      <c r="F16" s="208"/>
      <c r="G16" s="207"/>
      <c r="H16" s="208"/>
      <c r="I16" s="207">
        <f>SUMIF(F50:F78,A16,I50:I78)+SUMIF(F50:F78,"PSU",I50:I78)</f>
        <v>0</v>
      </c>
      <c r="J16" s="209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07"/>
      <c r="F17" s="208"/>
      <c r="G17" s="207"/>
      <c r="H17" s="208"/>
      <c r="I17" s="207">
        <f>SUMIF(F50:F78,A17,I50:I78)</f>
        <v>0</v>
      </c>
      <c r="J17" s="209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07"/>
      <c r="F18" s="208"/>
      <c r="G18" s="207"/>
      <c r="H18" s="208"/>
      <c r="I18" s="207">
        <f>SUMIF(F50:F78,A18,I50:I78)</f>
        <v>0</v>
      </c>
      <c r="J18" s="209"/>
    </row>
    <row r="19" spans="1:10" ht="23.25" customHeight="1" x14ac:dyDescent="0.2">
      <c r="A19" s="139" t="s">
        <v>111</v>
      </c>
      <c r="B19" s="38" t="s">
        <v>27</v>
      </c>
      <c r="C19" s="62"/>
      <c r="D19" s="63"/>
      <c r="E19" s="207"/>
      <c r="F19" s="208"/>
      <c r="G19" s="207"/>
      <c r="H19" s="208"/>
      <c r="I19" s="207">
        <f>SUMIF(F50:F78,A19,I50:I78)</f>
        <v>0</v>
      </c>
      <c r="J19" s="209"/>
    </row>
    <row r="20" spans="1:10" ht="23.25" customHeight="1" x14ac:dyDescent="0.2">
      <c r="A20" s="139" t="s">
        <v>112</v>
      </c>
      <c r="B20" s="38" t="s">
        <v>28</v>
      </c>
      <c r="C20" s="62"/>
      <c r="D20" s="63"/>
      <c r="E20" s="207"/>
      <c r="F20" s="208"/>
      <c r="G20" s="207"/>
      <c r="H20" s="208"/>
      <c r="I20" s="207">
        <f>SUMIF(F50:F78,A20,I50:I78)</f>
        <v>0</v>
      </c>
      <c r="J20" s="209"/>
    </row>
    <row r="21" spans="1:10" ht="23.25" customHeight="1" x14ac:dyDescent="0.2">
      <c r="A21" s="2"/>
      <c r="B21" s="48" t="s">
        <v>29</v>
      </c>
      <c r="C21" s="64"/>
      <c r="D21" s="65"/>
      <c r="E21" s="210"/>
      <c r="F21" s="246"/>
      <c r="G21" s="210"/>
      <c r="H21" s="246"/>
      <c r="I21" s="210">
        <f>SUM(I16:J20)</f>
        <v>0</v>
      </c>
      <c r="J21" s="21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5">
        <f>ZakladDPHSniVypocet</f>
        <v>0</v>
      </c>
      <c r="H23" s="206"/>
      <c r="I23" s="20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3">
        <f>A23</f>
        <v>0</v>
      </c>
      <c r="H24" s="204"/>
      <c r="I24" s="20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5">
        <f>ZakladDPHZaklVypocet</f>
        <v>0</v>
      </c>
      <c r="H25" s="206"/>
      <c r="I25" s="20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3">
        <f>A25</f>
        <v>0</v>
      </c>
      <c r="H26" s="234"/>
      <c r="I26" s="23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5">
        <f>CenaCelkem-(ZakladDPHSni+DPHSni+ZakladDPHZakl+DPHZakl)</f>
        <v>0</v>
      </c>
      <c r="H27" s="235"/>
      <c r="I27" s="235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13">
        <f>ZakladDPHSniVypocet+ZakladDPHZaklVypocet</f>
        <v>0</v>
      </c>
      <c r="H28" s="213"/>
      <c r="I28" s="213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12">
        <f>A27</f>
        <v>0</v>
      </c>
      <c r="H29" s="212"/>
      <c r="I29" s="212"/>
      <c r="J29" s="120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4"/>
      <c r="E34" s="215"/>
      <c r="G34" s="216"/>
      <c r="H34" s="217"/>
      <c r="I34" s="217"/>
      <c r="J34" s="25"/>
    </row>
    <row r="35" spans="1:10" ht="12.75" customHeight="1" x14ac:dyDescent="0.2">
      <c r="A35" s="2"/>
      <c r="B35" s="2"/>
      <c r="D35" s="202" t="s">
        <v>2</v>
      </c>
      <c r="E35" s="20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50</v>
      </c>
      <c r="C39" s="197"/>
      <c r="D39" s="197"/>
      <c r="E39" s="197"/>
      <c r="F39" s="100">
        <f>'4 4 Pol'!AE511</f>
        <v>0</v>
      </c>
      <c r="G39" s="101">
        <f>'4 4 Pol'!AF511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/>
      <c r="C40" s="198" t="s">
        <v>51</v>
      </c>
      <c r="D40" s="198"/>
      <c r="E40" s="198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">
      <c r="A41" s="89">
        <v>2</v>
      </c>
      <c r="B41" s="104" t="s">
        <v>43</v>
      </c>
      <c r="C41" s="198" t="s">
        <v>45</v>
      </c>
      <c r="D41" s="198"/>
      <c r="E41" s="198"/>
      <c r="F41" s="105">
        <f>'4 4 Pol'!AE511</f>
        <v>0</v>
      </c>
      <c r="G41" s="106">
        <f>'4 4 Pol'!AF511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89">
        <v>3</v>
      </c>
      <c r="B42" s="108" t="s">
        <v>43</v>
      </c>
      <c r="C42" s="197" t="s">
        <v>44</v>
      </c>
      <c r="D42" s="197"/>
      <c r="E42" s="197"/>
      <c r="F42" s="109">
        <f>'4 4 Pol'!AE511</f>
        <v>0</v>
      </c>
      <c r="G42" s="102">
        <f>'4 4 Pol'!AF511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 x14ac:dyDescent="0.2">
      <c r="A43" s="89"/>
      <c r="B43" s="199" t="s">
        <v>52</v>
      </c>
      <c r="C43" s="200"/>
      <c r="D43" s="200"/>
      <c r="E43" s="201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7" spans="1:10" ht="15.75" x14ac:dyDescent="0.25">
      <c r="B47" s="121" t="s">
        <v>54</v>
      </c>
    </row>
    <row r="49" spans="1:10" ht="25.5" customHeight="1" x14ac:dyDescent="0.2">
      <c r="A49" s="123"/>
      <c r="B49" s="126" t="s">
        <v>17</v>
      </c>
      <c r="C49" s="126" t="s">
        <v>5</v>
      </c>
      <c r="D49" s="127"/>
      <c r="E49" s="127"/>
      <c r="F49" s="128" t="s">
        <v>55</v>
      </c>
      <c r="G49" s="128"/>
      <c r="H49" s="128"/>
      <c r="I49" s="128" t="s">
        <v>29</v>
      </c>
      <c r="J49" s="128" t="s">
        <v>0</v>
      </c>
    </row>
    <row r="50" spans="1:10" ht="36.75" customHeight="1" x14ac:dyDescent="0.2">
      <c r="A50" s="124"/>
      <c r="B50" s="129" t="s">
        <v>56</v>
      </c>
      <c r="C50" s="195" t="s">
        <v>57</v>
      </c>
      <c r="D50" s="196"/>
      <c r="E50" s="196"/>
      <c r="F50" s="135" t="s">
        <v>24</v>
      </c>
      <c r="G50" s="136"/>
      <c r="H50" s="136"/>
      <c r="I50" s="136">
        <f>'4 4 Pol'!G8</f>
        <v>0</v>
      </c>
      <c r="J50" s="133" t="str">
        <f>IF(I79=0,"",I50/I79*100)</f>
        <v/>
      </c>
    </row>
    <row r="51" spans="1:10" ht="36.75" customHeight="1" x14ac:dyDescent="0.2">
      <c r="A51" s="124"/>
      <c r="B51" s="129" t="s">
        <v>58</v>
      </c>
      <c r="C51" s="195" t="s">
        <v>59</v>
      </c>
      <c r="D51" s="196"/>
      <c r="E51" s="196"/>
      <c r="F51" s="135" t="s">
        <v>24</v>
      </c>
      <c r="G51" s="136"/>
      <c r="H51" s="136"/>
      <c r="I51" s="136">
        <f>'4 4 Pol'!G25</f>
        <v>0</v>
      </c>
      <c r="J51" s="133" t="str">
        <f>IF(I79=0,"",I51/I79*100)</f>
        <v/>
      </c>
    </row>
    <row r="52" spans="1:10" ht="36.75" customHeight="1" x14ac:dyDescent="0.2">
      <c r="A52" s="124"/>
      <c r="B52" s="129" t="s">
        <v>60</v>
      </c>
      <c r="C52" s="195" t="s">
        <v>61</v>
      </c>
      <c r="D52" s="196"/>
      <c r="E52" s="196"/>
      <c r="F52" s="135" t="s">
        <v>24</v>
      </c>
      <c r="G52" s="136"/>
      <c r="H52" s="136"/>
      <c r="I52" s="136">
        <f>'4 4 Pol'!G35</f>
        <v>0</v>
      </c>
      <c r="J52" s="133" t="str">
        <f>IF(I79=0,"",I52/I79*100)</f>
        <v/>
      </c>
    </row>
    <row r="53" spans="1:10" ht="36.75" customHeight="1" x14ac:dyDescent="0.2">
      <c r="A53" s="124"/>
      <c r="B53" s="129" t="s">
        <v>62</v>
      </c>
      <c r="C53" s="195" t="s">
        <v>63</v>
      </c>
      <c r="D53" s="196"/>
      <c r="E53" s="196"/>
      <c r="F53" s="135" t="s">
        <v>24</v>
      </c>
      <c r="G53" s="136"/>
      <c r="H53" s="136"/>
      <c r="I53" s="136">
        <f>'4 4 Pol'!G74</f>
        <v>0</v>
      </c>
      <c r="J53" s="133" t="str">
        <f>IF(I79=0,"",I53/I79*100)</f>
        <v/>
      </c>
    </row>
    <row r="54" spans="1:10" ht="36.75" customHeight="1" x14ac:dyDescent="0.2">
      <c r="A54" s="124"/>
      <c r="B54" s="129" t="s">
        <v>64</v>
      </c>
      <c r="C54" s="195" t="s">
        <v>65</v>
      </c>
      <c r="D54" s="196"/>
      <c r="E54" s="196"/>
      <c r="F54" s="135" t="s">
        <v>24</v>
      </c>
      <c r="G54" s="136"/>
      <c r="H54" s="136"/>
      <c r="I54" s="136">
        <f>'4 4 Pol'!G83</f>
        <v>0</v>
      </c>
      <c r="J54" s="133" t="str">
        <f>IF(I79=0,"",I54/I79*100)</f>
        <v/>
      </c>
    </row>
    <row r="55" spans="1:10" ht="36.75" customHeight="1" x14ac:dyDescent="0.2">
      <c r="A55" s="124"/>
      <c r="B55" s="129" t="s">
        <v>66</v>
      </c>
      <c r="C55" s="195" t="s">
        <v>67</v>
      </c>
      <c r="D55" s="196"/>
      <c r="E55" s="196"/>
      <c r="F55" s="135" t="s">
        <v>24</v>
      </c>
      <c r="G55" s="136"/>
      <c r="H55" s="136"/>
      <c r="I55" s="136">
        <f>'4 4 Pol'!G87</f>
        <v>0</v>
      </c>
      <c r="J55" s="133" t="str">
        <f>IF(I79=0,"",I55/I79*100)</f>
        <v/>
      </c>
    </row>
    <row r="56" spans="1:10" ht="36.75" customHeight="1" x14ac:dyDescent="0.2">
      <c r="A56" s="124"/>
      <c r="B56" s="129" t="s">
        <v>68</v>
      </c>
      <c r="C56" s="195" t="s">
        <v>69</v>
      </c>
      <c r="D56" s="196"/>
      <c r="E56" s="196"/>
      <c r="F56" s="135" t="s">
        <v>24</v>
      </c>
      <c r="G56" s="136"/>
      <c r="H56" s="136"/>
      <c r="I56" s="136">
        <f>'4 4 Pol'!G107</f>
        <v>0</v>
      </c>
      <c r="J56" s="133" t="str">
        <f>IF(I79=0,"",I56/I79*100)</f>
        <v/>
      </c>
    </row>
    <row r="57" spans="1:10" ht="36.75" customHeight="1" x14ac:dyDescent="0.2">
      <c r="A57" s="124"/>
      <c r="B57" s="129" t="s">
        <v>70</v>
      </c>
      <c r="C57" s="195" t="s">
        <v>71</v>
      </c>
      <c r="D57" s="196"/>
      <c r="E57" s="196"/>
      <c r="F57" s="135" t="s">
        <v>24</v>
      </c>
      <c r="G57" s="136"/>
      <c r="H57" s="136"/>
      <c r="I57" s="136">
        <f>'4 4 Pol'!G110</f>
        <v>0</v>
      </c>
      <c r="J57" s="133" t="str">
        <f>IF(I79=0,"",I57/I79*100)</f>
        <v/>
      </c>
    </row>
    <row r="58" spans="1:10" ht="36.75" customHeight="1" x14ac:dyDescent="0.2">
      <c r="A58" s="124"/>
      <c r="B58" s="129" t="s">
        <v>72</v>
      </c>
      <c r="C58" s="195" t="s">
        <v>73</v>
      </c>
      <c r="D58" s="196"/>
      <c r="E58" s="196"/>
      <c r="F58" s="135" t="s">
        <v>24</v>
      </c>
      <c r="G58" s="136"/>
      <c r="H58" s="136"/>
      <c r="I58" s="136">
        <f>'4 4 Pol'!G113</f>
        <v>0</v>
      </c>
      <c r="J58" s="133" t="str">
        <f>IF(I79=0,"",I58/I79*100)</f>
        <v/>
      </c>
    </row>
    <row r="59" spans="1:10" ht="36.75" customHeight="1" x14ac:dyDescent="0.2">
      <c r="A59" s="124"/>
      <c r="B59" s="129" t="s">
        <v>74</v>
      </c>
      <c r="C59" s="195" t="s">
        <v>75</v>
      </c>
      <c r="D59" s="196"/>
      <c r="E59" s="196"/>
      <c r="F59" s="135" t="s">
        <v>24</v>
      </c>
      <c r="G59" s="136"/>
      <c r="H59" s="136"/>
      <c r="I59" s="136">
        <f>'4 4 Pol'!G119</f>
        <v>0</v>
      </c>
      <c r="J59" s="133" t="str">
        <f>IF(I79=0,"",I59/I79*100)</f>
        <v/>
      </c>
    </row>
    <row r="60" spans="1:10" ht="36.75" customHeight="1" x14ac:dyDescent="0.2">
      <c r="A60" s="124"/>
      <c r="B60" s="129" t="s">
        <v>76</v>
      </c>
      <c r="C60" s="195" t="s">
        <v>77</v>
      </c>
      <c r="D60" s="196"/>
      <c r="E60" s="196"/>
      <c r="F60" s="135" t="s">
        <v>24</v>
      </c>
      <c r="G60" s="136"/>
      <c r="H60" s="136"/>
      <c r="I60" s="136">
        <f>'4 4 Pol'!G123</f>
        <v>0</v>
      </c>
      <c r="J60" s="133" t="str">
        <f>IF(I79=0,"",I60/I79*100)</f>
        <v/>
      </c>
    </row>
    <row r="61" spans="1:10" ht="36.75" customHeight="1" x14ac:dyDescent="0.2">
      <c r="A61" s="124"/>
      <c r="B61" s="129" t="s">
        <v>78</v>
      </c>
      <c r="C61" s="195" t="s">
        <v>79</v>
      </c>
      <c r="D61" s="196"/>
      <c r="E61" s="196"/>
      <c r="F61" s="135" t="s">
        <v>24</v>
      </c>
      <c r="G61" s="136"/>
      <c r="H61" s="136"/>
      <c r="I61" s="136">
        <f>'4 4 Pol'!G125</f>
        <v>0</v>
      </c>
      <c r="J61" s="133" t="str">
        <f>IF(I79=0,"",I61/I79*100)</f>
        <v/>
      </c>
    </row>
    <row r="62" spans="1:10" ht="36.75" customHeight="1" x14ac:dyDescent="0.2">
      <c r="A62" s="124"/>
      <c r="B62" s="129" t="s">
        <v>80</v>
      </c>
      <c r="C62" s="195" t="s">
        <v>81</v>
      </c>
      <c r="D62" s="196"/>
      <c r="E62" s="196"/>
      <c r="F62" s="135" t="s">
        <v>24</v>
      </c>
      <c r="G62" s="136"/>
      <c r="H62" s="136"/>
      <c r="I62" s="136">
        <f>'4 4 Pol'!G127</f>
        <v>0</v>
      </c>
      <c r="J62" s="133" t="str">
        <f>IF(I79=0,"",I62/I79*100)</f>
        <v/>
      </c>
    </row>
    <row r="63" spans="1:10" ht="36.75" customHeight="1" x14ac:dyDescent="0.2">
      <c r="A63" s="124"/>
      <c r="B63" s="129" t="s">
        <v>82</v>
      </c>
      <c r="C63" s="195" t="s">
        <v>83</v>
      </c>
      <c r="D63" s="196"/>
      <c r="E63" s="196"/>
      <c r="F63" s="135" t="s">
        <v>24</v>
      </c>
      <c r="G63" s="136"/>
      <c r="H63" s="136"/>
      <c r="I63" s="136">
        <f>'4 4 Pol'!G177</f>
        <v>0</v>
      </c>
      <c r="J63" s="133" t="str">
        <f>IF(I79=0,"",I63/I79*100)</f>
        <v/>
      </c>
    </row>
    <row r="64" spans="1:10" ht="36.75" customHeight="1" x14ac:dyDescent="0.2">
      <c r="A64" s="124"/>
      <c r="B64" s="129" t="s">
        <v>84</v>
      </c>
      <c r="C64" s="195" t="s">
        <v>85</v>
      </c>
      <c r="D64" s="196"/>
      <c r="E64" s="196"/>
      <c r="F64" s="135" t="s">
        <v>25</v>
      </c>
      <c r="G64" s="136"/>
      <c r="H64" s="136"/>
      <c r="I64" s="136">
        <f>'4 4 Pol'!G180</f>
        <v>0</v>
      </c>
      <c r="J64" s="133" t="str">
        <f>IF(I79=0,"",I64/I79*100)</f>
        <v/>
      </c>
    </row>
    <row r="65" spans="1:10" ht="36.75" customHeight="1" x14ac:dyDescent="0.2">
      <c r="A65" s="124"/>
      <c r="B65" s="129" t="s">
        <v>86</v>
      </c>
      <c r="C65" s="195" t="s">
        <v>87</v>
      </c>
      <c r="D65" s="196"/>
      <c r="E65" s="196"/>
      <c r="F65" s="135" t="s">
        <v>25</v>
      </c>
      <c r="G65" s="136"/>
      <c r="H65" s="136"/>
      <c r="I65" s="136">
        <f>'4 4 Pol'!G229</f>
        <v>0</v>
      </c>
      <c r="J65" s="133" t="str">
        <f>IF(I79=0,"",I65/I79*100)</f>
        <v/>
      </c>
    </row>
    <row r="66" spans="1:10" ht="36.75" customHeight="1" x14ac:dyDescent="0.2">
      <c r="A66" s="124"/>
      <c r="B66" s="129" t="s">
        <v>88</v>
      </c>
      <c r="C66" s="195" t="s">
        <v>89</v>
      </c>
      <c r="D66" s="196"/>
      <c r="E66" s="196"/>
      <c r="F66" s="135" t="s">
        <v>25</v>
      </c>
      <c r="G66" s="136"/>
      <c r="H66" s="136"/>
      <c r="I66" s="136">
        <f>'4 4 Pol'!G248</f>
        <v>0</v>
      </c>
      <c r="J66" s="133" t="str">
        <f>IF(I79=0,"",I66/I79*100)</f>
        <v/>
      </c>
    </row>
    <row r="67" spans="1:10" ht="36.75" customHeight="1" x14ac:dyDescent="0.2">
      <c r="A67" s="124"/>
      <c r="B67" s="129" t="s">
        <v>90</v>
      </c>
      <c r="C67" s="195" t="s">
        <v>91</v>
      </c>
      <c r="D67" s="196"/>
      <c r="E67" s="196"/>
      <c r="F67" s="135" t="s">
        <v>25</v>
      </c>
      <c r="G67" s="136"/>
      <c r="H67" s="136"/>
      <c r="I67" s="136">
        <f>'4 4 Pol'!G250</f>
        <v>0</v>
      </c>
      <c r="J67" s="133" t="str">
        <f>IF(I79=0,"",I67/I79*100)</f>
        <v/>
      </c>
    </row>
    <row r="68" spans="1:10" ht="36.75" customHeight="1" x14ac:dyDescent="0.2">
      <c r="A68" s="124"/>
      <c r="B68" s="129" t="s">
        <v>92</v>
      </c>
      <c r="C68" s="195" t="s">
        <v>93</v>
      </c>
      <c r="D68" s="196"/>
      <c r="E68" s="196"/>
      <c r="F68" s="135" t="s">
        <v>25</v>
      </c>
      <c r="G68" s="136"/>
      <c r="H68" s="136"/>
      <c r="I68" s="136">
        <f>'4 4 Pol'!G252</f>
        <v>0</v>
      </c>
      <c r="J68" s="133" t="str">
        <f>IF(I79=0,"",I68/I79*100)</f>
        <v/>
      </c>
    </row>
    <row r="69" spans="1:10" ht="36.75" customHeight="1" x14ac:dyDescent="0.2">
      <c r="A69" s="124"/>
      <c r="B69" s="129" t="s">
        <v>94</v>
      </c>
      <c r="C69" s="195" t="s">
        <v>95</v>
      </c>
      <c r="D69" s="196"/>
      <c r="E69" s="196"/>
      <c r="F69" s="135" t="s">
        <v>25</v>
      </c>
      <c r="G69" s="136"/>
      <c r="H69" s="136"/>
      <c r="I69" s="136">
        <f>'4 4 Pol'!G308</f>
        <v>0</v>
      </c>
      <c r="J69" s="133" t="str">
        <f>IF(I79=0,"",I69/I79*100)</f>
        <v/>
      </c>
    </row>
    <row r="70" spans="1:10" ht="36.75" customHeight="1" x14ac:dyDescent="0.2">
      <c r="A70" s="124"/>
      <c r="B70" s="129" t="s">
        <v>96</v>
      </c>
      <c r="C70" s="195" t="s">
        <v>97</v>
      </c>
      <c r="D70" s="196"/>
      <c r="E70" s="196"/>
      <c r="F70" s="135" t="s">
        <v>25</v>
      </c>
      <c r="G70" s="136"/>
      <c r="H70" s="136"/>
      <c r="I70" s="136">
        <f>'4 4 Pol'!G326</f>
        <v>0</v>
      </c>
      <c r="J70" s="133" t="str">
        <f>IF(I79=0,"",I70/I79*100)</f>
        <v/>
      </c>
    </row>
    <row r="71" spans="1:10" ht="36.75" customHeight="1" x14ac:dyDescent="0.2">
      <c r="A71" s="124"/>
      <c r="B71" s="129" t="s">
        <v>98</v>
      </c>
      <c r="C71" s="195" t="s">
        <v>99</v>
      </c>
      <c r="D71" s="196"/>
      <c r="E71" s="196"/>
      <c r="F71" s="135" t="s">
        <v>25</v>
      </c>
      <c r="G71" s="136"/>
      <c r="H71" s="136"/>
      <c r="I71" s="136">
        <f>'4 4 Pol'!G374</f>
        <v>0</v>
      </c>
      <c r="J71" s="133" t="str">
        <f>IF(I79=0,"",I71/I79*100)</f>
        <v/>
      </c>
    </row>
    <row r="72" spans="1:10" ht="36.75" customHeight="1" x14ac:dyDescent="0.2">
      <c r="A72" s="124"/>
      <c r="B72" s="129" t="s">
        <v>100</v>
      </c>
      <c r="C72" s="195" t="s">
        <v>101</v>
      </c>
      <c r="D72" s="196"/>
      <c r="E72" s="196"/>
      <c r="F72" s="135" t="s">
        <v>25</v>
      </c>
      <c r="G72" s="136"/>
      <c r="H72" s="136"/>
      <c r="I72" s="136">
        <f>'4 4 Pol'!G383</f>
        <v>0</v>
      </c>
      <c r="J72" s="133" t="str">
        <f>IF(I79=0,"",I72/I79*100)</f>
        <v/>
      </c>
    </row>
    <row r="73" spans="1:10" ht="36.75" customHeight="1" x14ac:dyDescent="0.2">
      <c r="A73" s="124"/>
      <c r="B73" s="129" t="s">
        <v>102</v>
      </c>
      <c r="C73" s="195" t="s">
        <v>103</v>
      </c>
      <c r="D73" s="196"/>
      <c r="E73" s="196"/>
      <c r="F73" s="135" t="s">
        <v>25</v>
      </c>
      <c r="G73" s="136"/>
      <c r="H73" s="136"/>
      <c r="I73" s="136">
        <f>'4 4 Pol'!G389</f>
        <v>0</v>
      </c>
      <c r="J73" s="133" t="str">
        <f>IF(I79=0,"",I73/I79*100)</f>
        <v/>
      </c>
    </row>
    <row r="74" spans="1:10" ht="36.75" customHeight="1" x14ac:dyDescent="0.2">
      <c r="A74" s="124"/>
      <c r="B74" s="129" t="s">
        <v>104</v>
      </c>
      <c r="C74" s="195" t="s">
        <v>105</v>
      </c>
      <c r="D74" s="196"/>
      <c r="E74" s="196"/>
      <c r="F74" s="135" t="s">
        <v>26</v>
      </c>
      <c r="G74" s="136"/>
      <c r="H74" s="136"/>
      <c r="I74" s="136">
        <f>'4 4 Pol'!G422</f>
        <v>0</v>
      </c>
      <c r="J74" s="133" t="str">
        <f>IF(I79=0,"",I74/I79*100)</f>
        <v/>
      </c>
    </row>
    <row r="75" spans="1:10" ht="36.75" customHeight="1" x14ac:dyDescent="0.2">
      <c r="A75" s="124"/>
      <c r="B75" s="129" t="s">
        <v>106</v>
      </c>
      <c r="C75" s="195" t="s">
        <v>107</v>
      </c>
      <c r="D75" s="196"/>
      <c r="E75" s="196"/>
      <c r="F75" s="135" t="s">
        <v>26</v>
      </c>
      <c r="G75" s="136"/>
      <c r="H75" s="136"/>
      <c r="I75" s="136">
        <f>'4 4 Pol'!G425</f>
        <v>0</v>
      </c>
      <c r="J75" s="133" t="str">
        <f>IF(I79=0,"",I75/I79*100)</f>
        <v/>
      </c>
    </row>
    <row r="76" spans="1:10" ht="36.75" customHeight="1" x14ac:dyDescent="0.2">
      <c r="A76" s="124"/>
      <c r="B76" s="129" t="s">
        <v>108</v>
      </c>
      <c r="C76" s="195" t="s">
        <v>109</v>
      </c>
      <c r="D76" s="196"/>
      <c r="E76" s="196"/>
      <c r="F76" s="135" t="s">
        <v>110</v>
      </c>
      <c r="G76" s="136"/>
      <c r="H76" s="136"/>
      <c r="I76" s="136">
        <f>'4 4 Pol'!G429</f>
        <v>0</v>
      </c>
      <c r="J76" s="133" t="str">
        <f>IF(I79=0,"",I76/I79*100)</f>
        <v/>
      </c>
    </row>
    <row r="77" spans="1:10" ht="36.75" customHeight="1" x14ac:dyDescent="0.2">
      <c r="A77" s="124"/>
      <c r="B77" s="129" t="s">
        <v>111</v>
      </c>
      <c r="C77" s="195" t="s">
        <v>27</v>
      </c>
      <c r="D77" s="196"/>
      <c r="E77" s="196"/>
      <c r="F77" s="135" t="s">
        <v>111</v>
      </c>
      <c r="G77" s="136"/>
      <c r="H77" s="136"/>
      <c r="I77" s="136">
        <f>'4 4 Pol'!G440</f>
        <v>0</v>
      </c>
      <c r="J77" s="133" t="str">
        <f>IF(I79=0,"",I77/I79*100)</f>
        <v/>
      </c>
    </row>
    <row r="78" spans="1:10" ht="36.75" customHeight="1" x14ac:dyDescent="0.2">
      <c r="A78" s="124"/>
      <c r="B78" s="129" t="s">
        <v>112</v>
      </c>
      <c r="C78" s="195" t="s">
        <v>28</v>
      </c>
      <c r="D78" s="196"/>
      <c r="E78" s="196"/>
      <c r="F78" s="135" t="s">
        <v>112</v>
      </c>
      <c r="G78" s="136"/>
      <c r="H78" s="136"/>
      <c r="I78" s="136">
        <f>'4 4 Pol'!G479</f>
        <v>0</v>
      </c>
      <c r="J78" s="133" t="str">
        <f>IF(I79=0,"",I78/I79*100)</f>
        <v/>
      </c>
    </row>
    <row r="79" spans="1:10" ht="25.5" customHeight="1" x14ac:dyDescent="0.2">
      <c r="A79" s="125"/>
      <c r="B79" s="130" t="s">
        <v>1</v>
      </c>
      <c r="C79" s="131"/>
      <c r="D79" s="132"/>
      <c r="E79" s="132"/>
      <c r="F79" s="137"/>
      <c r="G79" s="138"/>
      <c r="H79" s="138"/>
      <c r="I79" s="138">
        <f>SUM(I50:I78)</f>
        <v>0</v>
      </c>
      <c r="J79" s="134">
        <f>SUM(J50:J78)</f>
        <v>0</v>
      </c>
    </row>
    <row r="80" spans="1:10" x14ac:dyDescent="0.2">
      <c r="F80" s="87"/>
      <c r="G80" s="87"/>
      <c r="H80" s="87"/>
      <c r="I80" s="87"/>
      <c r="J80" s="88"/>
    </row>
    <row r="81" spans="6:10" x14ac:dyDescent="0.2">
      <c r="F81" s="87"/>
      <c r="G81" s="87"/>
      <c r="H81" s="87"/>
      <c r="I81" s="87"/>
      <c r="J81" s="88"/>
    </row>
    <row r="82" spans="6:10" x14ac:dyDescent="0.2">
      <c r="F82" s="87"/>
      <c r="G82" s="87"/>
      <c r="H82" s="87"/>
      <c r="I82" s="87"/>
      <c r="J82" s="88"/>
    </row>
  </sheetData>
  <sheetProtection algorithmName="SHA-512" hashValue="63E/XoPHVAFZ0JFxx7KeMxsf8mzjcqRyyyMVNkjPpQsZooDWWQNZdgB2/oStrLiy66Rm3UekYT8ByI4coAqa9Q==" saltValue="fXi5iV3KlBaD9d5CIzV/d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5:E75"/>
    <mergeCell ref="C76:E76"/>
    <mergeCell ref="C77:E77"/>
    <mergeCell ref="C78:E78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0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50" t="s">
        <v>7</v>
      </c>
      <c r="B2" s="49"/>
      <c r="C2" s="249"/>
      <c r="D2" s="249"/>
      <c r="E2" s="249"/>
      <c r="F2" s="249"/>
      <c r="G2" s="250"/>
    </row>
    <row r="3" spans="1:7" ht="24.95" customHeight="1" x14ac:dyDescent="0.2">
      <c r="A3" s="50" t="s">
        <v>8</v>
      </c>
      <c r="B3" s="49"/>
      <c r="C3" s="249"/>
      <c r="D3" s="249"/>
      <c r="E3" s="249"/>
      <c r="F3" s="249"/>
      <c r="G3" s="250"/>
    </row>
    <row r="4" spans="1:7" ht="24.95" customHeight="1" x14ac:dyDescent="0.2">
      <c r="A4" s="50" t="s">
        <v>9</v>
      </c>
      <c r="B4" s="49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sheetProtection algorithmName="SHA-512" hashValue="zWgWYmfYQM17KqHjXrkBhIdC5nstI3zZ6VX8z9+xPa+7rKM1xEOci3l8M6fU1xr4BUiLPjkmomTfCO6BS4yteA==" saltValue="Z8BEh+JdPkY0pkCo3NgBF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BABEC-CBEE-41E9-B418-9CDEB5859BC6}">
  <sheetPr>
    <outlinePr summaryBelow="0"/>
    <pageSetUpPr fitToPage="1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9" t="s">
        <v>113</v>
      </c>
      <c r="B1" s="259"/>
      <c r="C1" s="259"/>
      <c r="D1" s="259"/>
      <c r="E1" s="259"/>
      <c r="F1" s="259"/>
      <c r="G1" s="259"/>
      <c r="AG1" t="s">
        <v>114</v>
      </c>
    </row>
    <row r="2" spans="1:60" ht="24.95" customHeight="1" x14ac:dyDescent="0.2">
      <c r="A2" s="140" t="s">
        <v>7</v>
      </c>
      <c r="B2" s="49" t="s">
        <v>48</v>
      </c>
      <c r="C2" s="260" t="s">
        <v>49</v>
      </c>
      <c r="D2" s="261"/>
      <c r="E2" s="261"/>
      <c r="F2" s="261"/>
      <c r="G2" s="262"/>
      <c r="AG2" t="s">
        <v>115</v>
      </c>
    </row>
    <row r="3" spans="1:60" ht="24.95" customHeight="1" x14ac:dyDescent="0.2">
      <c r="A3" s="140" t="s">
        <v>8</v>
      </c>
      <c r="B3" s="49" t="s">
        <v>43</v>
      </c>
      <c r="C3" s="260" t="s">
        <v>45</v>
      </c>
      <c r="D3" s="261"/>
      <c r="E3" s="261"/>
      <c r="F3" s="261"/>
      <c r="G3" s="262"/>
      <c r="AC3" s="122" t="s">
        <v>115</v>
      </c>
      <c r="AG3" t="s">
        <v>116</v>
      </c>
    </row>
    <row r="4" spans="1:60" ht="24.95" customHeight="1" x14ac:dyDescent="0.2">
      <c r="A4" s="141" t="s">
        <v>9</v>
      </c>
      <c r="B4" s="142" t="s">
        <v>43</v>
      </c>
      <c r="C4" s="263" t="s">
        <v>44</v>
      </c>
      <c r="D4" s="264"/>
      <c r="E4" s="264"/>
      <c r="F4" s="264"/>
      <c r="G4" s="265"/>
      <c r="AG4" t="s">
        <v>117</v>
      </c>
    </row>
    <row r="5" spans="1:60" x14ac:dyDescent="0.2">
      <c r="D5" s="10"/>
    </row>
    <row r="6" spans="1:60" ht="38.25" x14ac:dyDescent="0.2">
      <c r="A6" s="144" t="s">
        <v>118</v>
      </c>
      <c r="B6" s="146" t="s">
        <v>119</v>
      </c>
      <c r="C6" s="146" t="s">
        <v>120</v>
      </c>
      <c r="D6" s="145" t="s">
        <v>121</v>
      </c>
      <c r="E6" s="144" t="s">
        <v>122</v>
      </c>
      <c r="F6" s="143" t="s">
        <v>123</v>
      </c>
      <c r="G6" s="144" t="s">
        <v>29</v>
      </c>
      <c r="H6" s="147" t="s">
        <v>30</v>
      </c>
      <c r="I6" s="147" t="s">
        <v>124</v>
      </c>
      <c r="J6" s="147" t="s">
        <v>31</v>
      </c>
      <c r="K6" s="147" t="s">
        <v>125</v>
      </c>
      <c r="L6" s="147" t="s">
        <v>126</v>
      </c>
      <c r="M6" s="147" t="s">
        <v>127</v>
      </c>
      <c r="N6" s="147" t="s">
        <v>128</v>
      </c>
      <c r="O6" s="147" t="s">
        <v>129</v>
      </c>
      <c r="P6" s="147" t="s">
        <v>130</v>
      </c>
      <c r="Q6" s="147" t="s">
        <v>131</v>
      </c>
      <c r="R6" s="147" t="s">
        <v>132</v>
      </c>
      <c r="S6" s="147" t="s">
        <v>133</v>
      </c>
      <c r="T6" s="147" t="s">
        <v>134</v>
      </c>
      <c r="U6" s="147" t="s">
        <v>135</v>
      </c>
      <c r="V6" s="147" t="s">
        <v>136</v>
      </c>
      <c r="W6" s="147" t="s">
        <v>137</v>
      </c>
      <c r="X6" s="147" t="s">
        <v>138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3" t="s">
        <v>139</v>
      </c>
      <c r="B8" s="164" t="s">
        <v>56</v>
      </c>
      <c r="C8" s="186" t="s">
        <v>57</v>
      </c>
      <c r="D8" s="165"/>
      <c r="E8" s="166"/>
      <c r="F8" s="167"/>
      <c r="G8" s="167">
        <f>SUMIF(AG9:AG24,"&lt;&gt;NOR",G9:G24)</f>
        <v>0</v>
      </c>
      <c r="H8" s="167"/>
      <c r="I8" s="167">
        <f>SUM(I9:I24)</f>
        <v>0</v>
      </c>
      <c r="J8" s="167"/>
      <c r="K8" s="167">
        <f>SUM(K9:K24)</f>
        <v>0</v>
      </c>
      <c r="L8" s="167"/>
      <c r="M8" s="167">
        <f>SUM(M9:M24)</f>
        <v>0</v>
      </c>
      <c r="N8" s="167"/>
      <c r="O8" s="167">
        <f>SUM(O9:O24)</f>
        <v>0</v>
      </c>
      <c r="P8" s="167"/>
      <c r="Q8" s="167">
        <f>SUM(Q9:Q24)</f>
        <v>0</v>
      </c>
      <c r="R8" s="167"/>
      <c r="S8" s="167"/>
      <c r="T8" s="168"/>
      <c r="U8" s="162"/>
      <c r="V8" s="162">
        <f>SUM(V9:V24)</f>
        <v>117.66</v>
      </c>
      <c r="W8" s="162"/>
      <c r="X8" s="162"/>
      <c r="AG8" t="s">
        <v>140</v>
      </c>
    </row>
    <row r="9" spans="1:60" outlineLevel="1" x14ac:dyDescent="0.2">
      <c r="A9" s="169">
        <v>1</v>
      </c>
      <c r="B9" s="170" t="s">
        <v>141</v>
      </c>
      <c r="C9" s="187" t="s">
        <v>142</v>
      </c>
      <c r="D9" s="171" t="s">
        <v>143</v>
      </c>
      <c r="E9" s="172">
        <v>17.399999999999999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 t="s">
        <v>144</v>
      </c>
      <c r="S9" s="174" t="s">
        <v>145</v>
      </c>
      <c r="T9" s="175" t="s">
        <v>145</v>
      </c>
      <c r="U9" s="158">
        <v>4.66</v>
      </c>
      <c r="V9" s="158">
        <f>ROUND(E9*U9,2)</f>
        <v>81.08</v>
      </c>
      <c r="W9" s="158"/>
      <c r="X9" s="158" t="s">
        <v>146</v>
      </c>
      <c r="Y9" s="148"/>
      <c r="Z9" s="148"/>
      <c r="AA9" s="148"/>
      <c r="AB9" s="148"/>
      <c r="AC9" s="148"/>
      <c r="AD9" s="148"/>
      <c r="AE9" s="148"/>
      <c r="AF9" s="148"/>
      <c r="AG9" s="148" t="s">
        <v>147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53" t="s">
        <v>148</v>
      </c>
      <c r="D10" s="254"/>
      <c r="E10" s="254"/>
      <c r="F10" s="254"/>
      <c r="G10" s="254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149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8" t="s">
        <v>150</v>
      </c>
      <c r="D11" s="160"/>
      <c r="E11" s="161">
        <v>17.2</v>
      </c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8"/>
      <c r="Z11" s="148"/>
      <c r="AA11" s="148"/>
      <c r="AB11" s="148"/>
      <c r="AC11" s="148"/>
      <c r="AD11" s="148"/>
      <c r="AE11" s="148"/>
      <c r="AF11" s="148"/>
      <c r="AG11" s="148" t="s">
        <v>151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8" t="s">
        <v>152</v>
      </c>
      <c r="D12" s="160"/>
      <c r="E12" s="161">
        <v>0.2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8"/>
      <c r="Z12" s="148"/>
      <c r="AA12" s="148"/>
      <c r="AB12" s="148"/>
      <c r="AC12" s="148"/>
      <c r="AD12" s="148"/>
      <c r="AE12" s="148"/>
      <c r="AF12" s="148"/>
      <c r="AG12" s="148" t="s">
        <v>151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69">
        <v>2</v>
      </c>
      <c r="B13" s="170" t="s">
        <v>153</v>
      </c>
      <c r="C13" s="187" t="s">
        <v>154</v>
      </c>
      <c r="D13" s="171" t="s">
        <v>143</v>
      </c>
      <c r="E13" s="172">
        <v>11.11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74">
        <v>0</v>
      </c>
      <c r="O13" s="174">
        <f>ROUND(E13*N13,2)</f>
        <v>0</v>
      </c>
      <c r="P13" s="174">
        <v>0</v>
      </c>
      <c r="Q13" s="174">
        <f>ROUND(E13*P13,2)</f>
        <v>0</v>
      </c>
      <c r="R13" s="174" t="s">
        <v>144</v>
      </c>
      <c r="S13" s="174" t="s">
        <v>145</v>
      </c>
      <c r="T13" s="175" t="s">
        <v>145</v>
      </c>
      <c r="U13" s="158">
        <v>8.6999999999999994E-2</v>
      </c>
      <c r="V13" s="158">
        <f>ROUND(E13*U13,2)</f>
        <v>0.97</v>
      </c>
      <c r="W13" s="158"/>
      <c r="X13" s="158" t="s">
        <v>146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147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253" t="s">
        <v>155</v>
      </c>
      <c r="D14" s="254"/>
      <c r="E14" s="254"/>
      <c r="F14" s="254"/>
      <c r="G14" s="254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149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69">
        <v>3</v>
      </c>
      <c r="B15" s="170" t="s">
        <v>156</v>
      </c>
      <c r="C15" s="187" t="s">
        <v>157</v>
      </c>
      <c r="D15" s="171" t="s">
        <v>143</v>
      </c>
      <c r="E15" s="172">
        <v>6.0890000000000004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74">
        <v>0</v>
      </c>
      <c r="O15" s="174">
        <f>ROUND(E15*N15,2)</f>
        <v>0</v>
      </c>
      <c r="P15" s="174">
        <v>0</v>
      </c>
      <c r="Q15" s="174">
        <f>ROUND(E15*P15,2)</f>
        <v>0</v>
      </c>
      <c r="R15" s="174" t="s">
        <v>144</v>
      </c>
      <c r="S15" s="174" t="s">
        <v>145</v>
      </c>
      <c r="T15" s="175" t="s">
        <v>145</v>
      </c>
      <c r="U15" s="158">
        <v>0.01</v>
      </c>
      <c r="V15" s="158">
        <f>ROUND(E15*U15,2)</f>
        <v>0.06</v>
      </c>
      <c r="W15" s="158"/>
      <c r="X15" s="158" t="s">
        <v>146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147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253" t="s">
        <v>155</v>
      </c>
      <c r="D16" s="254"/>
      <c r="E16" s="254"/>
      <c r="F16" s="254"/>
      <c r="G16" s="254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149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33.75" outlineLevel="1" x14ac:dyDescent="0.2">
      <c r="A17" s="169">
        <v>4</v>
      </c>
      <c r="B17" s="170" t="s">
        <v>158</v>
      </c>
      <c r="C17" s="187" t="s">
        <v>159</v>
      </c>
      <c r="D17" s="171" t="s">
        <v>143</v>
      </c>
      <c r="E17" s="172">
        <v>24.356000000000002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4">
        <v>0</v>
      </c>
      <c r="O17" s="174">
        <f>ROUND(E17*N17,2)</f>
        <v>0</v>
      </c>
      <c r="P17" s="174">
        <v>0</v>
      </c>
      <c r="Q17" s="174">
        <f>ROUND(E17*P17,2)</f>
        <v>0</v>
      </c>
      <c r="R17" s="174" t="s">
        <v>144</v>
      </c>
      <c r="S17" s="174" t="s">
        <v>145</v>
      </c>
      <c r="T17" s="175" t="s">
        <v>145</v>
      </c>
      <c r="U17" s="158">
        <v>0</v>
      </c>
      <c r="V17" s="158">
        <f>ROUND(E17*U17,2)</f>
        <v>0</v>
      </c>
      <c r="W17" s="158"/>
      <c r="X17" s="158" t="s">
        <v>146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147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253" t="s">
        <v>155</v>
      </c>
      <c r="D18" s="254"/>
      <c r="E18" s="254"/>
      <c r="F18" s="254"/>
      <c r="G18" s="254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8"/>
      <c r="Z18" s="148"/>
      <c r="AA18" s="148"/>
      <c r="AB18" s="148"/>
      <c r="AC18" s="148"/>
      <c r="AD18" s="148"/>
      <c r="AE18" s="148"/>
      <c r="AF18" s="148"/>
      <c r="AG18" s="148" t="s">
        <v>149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8" t="s">
        <v>160</v>
      </c>
      <c r="D19" s="160"/>
      <c r="E19" s="161">
        <v>24.356000000000002</v>
      </c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8"/>
      <c r="Z19" s="148"/>
      <c r="AA19" s="148"/>
      <c r="AB19" s="148"/>
      <c r="AC19" s="148"/>
      <c r="AD19" s="148"/>
      <c r="AE19" s="148"/>
      <c r="AF19" s="148"/>
      <c r="AG19" s="148" t="s">
        <v>151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69">
        <v>5</v>
      </c>
      <c r="B20" s="170" t="s">
        <v>161</v>
      </c>
      <c r="C20" s="187" t="s">
        <v>162</v>
      </c>
      <c r="D20" s="171" t="s">
        <v>143</v>
      </c>
      <c r="E20" s="172">
        <v>11.11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74">
        <v>0</v>
      </c>
      <c r="O20" s="174">
        <f>ROUND(E20*N20,2)</f>
        <v>0</v>
      </c>
      <c r="P20" s="174">
        <v>0</v>
      </c>
      <c r="Q20" s="174">
        <f>ROUND(E20*P20,2)</f>
        <v>0</v>
      </c>
      <c r="R20" s="174" t="s">
        <v>144</v>
      </c>
      <c r="S20" s="174" t="s">
        <v>145</v>
      </c>
      <c r="T20" s="175" t="s">
        <v>145</v>
      </c>
      <c r="U20" s="158">
        <v>2.2000000000000002</v>
      </c>
      <c r="V20" s="158">
        <f>ROUND(E20*U20,2)</f>
        <v>24.44</v>
      </c>
      <c r="W20" s="158"/>
      <c r="X20" s="158" t="s">
        <v>146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147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55"/>
      <c r="B21" s="156"/>
      <c r="C21" s="253" t="s">
        <v>163</v>
      </c>
      <c r="D21" s="254"/>
      <c r="E21" s="254"/>
      <c r="F21" s="254"/>
      <c r="G21" s="254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149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76" t="str">
        <f>C21</f>
        <v>sypaninou z vhodných hornin tř. 1 - 4 nebo materiálem, uloženým ve vzdálenosti do 30 m od vnějšího kraje objektu, pro jakoukoliv míru zhutnění,</v>
      </c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69">
        <v>6</v>
      </c>
      <c r="B22" s="170" t="s">
        <v>164</v>
      </c>
      <c r="C22" s="187" t="s">
        <v>165</v>
      </c>
      <c r="D22" s="171" t="s">
        <v>143</v>
      </c>
      <c r="E22" s="172">
        <v>11.11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74">
        <v>0</v>
      </c>
      <c r="O22" s="174">
        <f>ROUND(E22*N22,2)</f>
        <v>0</v>
      </c>
      <c r="P22" s="174">
        <v>0</v>
      </c>
      <c r="Q22" s="174">
        <f>ROUND(E22*P22,2)</f>
        <v>0</v>
      </c>
      <c r="R22" s="174" t="s">
        <v>144</v>
      </c>
      <c r="S22" s="174" t="s">
        <v>145</v>
      </c>
      <c r="T22" s="175" t="s">
        <v>145</v>
      </c>
      <c r="U22" s="158">
        <v>1</v>
      </c>
      <c r="V22" s="158">
        <f>ROUND(E22*U22,2)</f>
        <v>11.11</v>
      </c>
      <c r="W22" s="158"/>
      <c r="X22" s="158" t="s">
        <v>146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147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 x14ac:dyDescent="0.2">
      <c r="A23" s="155"/>
      <c r="B23" s="156"/>
      <c r="C23" s="253" t="s">
        <v>163</v>
      </c>
      <c r="D23" s="254"/>
      <c r="E23" s="254"/>
      <c r="F23" s="254"/>
      <c r="G23" s="254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8"/>
      <c r="Z23" s="148"/>
      <c r="AA23" s="148"/>
      <c r="AB23" s="148"/>
      <c r="AC23" s="148"/>
      <c r="AD23" s="148"/>
      <c r="AE23" s="148"/>
      <c r="AF23" s="148"/>
      <c r="AG23" s="148" t="s">
        <v>149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76" t="str">
        <f>C23</f>
        <v>sypaninou z vhodných hornin tř. 1 - 4 nebo materiálem, uloženým ve vzdálenosti do 30 m od vnějšího kraje objektu, pro jakoukoliv míru zhutnění,</v>
      </c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77">
        <v>7</v>
      </c>
      <c r="B24" s="178" t="s">
        <v>166</v>
      </c>
      <c r="C24" s="189" t="s">
        <v>167</v>
      </c>
      <c r="D24" s="179" t="s">
        <v>143</v>
      </c>
      <c r="E24" s="180">
        <v>6.0890000000000004</v>
      </c>
      <c r="F24" s="181"/>
      <c r="G24" s="182">
        <f>ROUND(E24*F24,2)</f>
        <v>0</v>
      </c>
      <c r="H24" s="181"/>
      <c r="I24" s="182">
        <f>ROUND(E24*H24,2)</f>
        <v>0</v>
      </c>
      <c r="J24" s="181"/>
      <c r="K24" s="182">
        <f>ROUND(E24*J24,2)</f>
        <v>0</v>
      </c>
      <c r="L24" s="182">
        <v>21</v>
      </c>
      <c r="M24" s="182">
        <f>G24*(1+L24/100)</f>
        <v>0</v>
      </c>
      <c r="N24" s="182">
        <v>0</v>
      </c>
      <c r="O24" s="182">
        <f>ROUND(E24*N24,2)</f>
        <v>0</v>
      </c>
      <c r="P24" s="182">
        <v>0</v>
      </c>
      <c r="Q24" s="182">
        <f>ROUND(E24*P24,2)</f>
        <v>0</v>
      </c>
      <c r="R24" s="182" t="s">
        <v>144</v>
      </c>
      <c r="S24" s="182" t="s">
        <v>145</v>
      </c>
      <c r="T24" s="183" t="s">
        <v>145</v>
      </c>
      <c r="U24" s="158">
        <v>0</v>
      </c>
      <c r="V24" s="158">
        <f>ROUND(E24*U24,2)</f>
        <v>0</v>
      </c>
      <c r="W24" s="158"/>
      <c r="X24" s="158" t="s">
        <v>146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147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x14ac:dyDescent="0.2">
      <c r="A25" s="163" t="s">
        <v>139</v>
      </c>
      <c r="B25" s="164" t="s">
        <v>58</v>
      </c>
      <c r="C25" s="186" t="s">
        <v>59</v>
      </c>
      <c r="D25" s="165"/>
      <c r="E25" s="166"/>
      <c r="F25" s="167"/>
      <c r="G25" s="167">
        <f>SUMIF(AG26:AG34,"&lt;&gt;NOR",G26:G34)</f>
        <v>0</v>
      </c>
      <c r="H25" s="167"/>
      <c r="I25" s="167">
        <f>SUM(I26:I34)</f>
        <v>0</v>
      </c>
      <c r="J25" s="167"/>
      <c r="K25" s="167">
        <f>SUM(K26:K34)</f>
        <v>0</v>
      </c>
      <c r="L25" s="167"/>
      <c r="M25" s="167">
        <f>SUM(M26:M34)</f>
        <v>0</v>
      </c>
      <c r="N25" s="167"/>
      <c r="O25" s="167">
        <f>SUM(O26:O34)</f>
        <v>37.9</v>
      </c>
      <c r="P25" s="167"/>
      <c r="Q25" s="167">
        <f>SUM(Q26:Q34)</f>
        <v>0</v>
      </c>
      <c r="R25" s="167"/>
      <c r="S25" s="167"/>
      <c r="T25" s="168"/>
      <c r="U25" s="162"/>
      <c r="V25" s="162">
        <f>SUM(V26:V34)</f>
        <v>22.04</v>
      </c>
      <c r="W25" s="162"/>
      <c r="X25" s="162"/>
      <c r="AG25" t="s">
        <v>140</v>
      </c>
    </row>
    <row r="26" spans="1:60" outlineLevel="1" x14ac:dyDescent="0.2">
      <c r="A26" s="169">
        <v>8</v>
      </c>
      <c r="B26" s="170" t="s">
        <v>168</v>
      </c>
      <c r="C26" s="187" t="s">
        <v>169</v>
      </c>
      <c r="D26" s="171" t="s">
        <v>143</v>
      </c>
      <c r="E26" s="172">
        <v>0.71433999999999997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74">
        <v>2.5249999999999999</v>
      </c>
      <c r="O26" s="174">
        <f>ROUND(E26*N26,2)</f>
        <v>1.8</v>
      </c>
      <c r="P26" s="174">
        <v>0</v>
      </c>
      <c r="Q26" s="174">
        <f>ROUND(E26*P26,2)</f>
        <v>0</v>
      </c>
      <c r="R26" s="174" t="s">
        <v>170</v>
      </c>
      <c r="S26" s="174" t="s">
        <v>145</v>
      </c>
      <c r="T26" s="175" t="s">
        <v>145</v>
      </c>
      <c r="U26" s="158">
        <v>0.48</v>
      </c>
      <c r="V26" s="158">
        <f>ROUND(E26*U26,2)</f>
        <v>0.34</v>
      </c>
      <c r="W26" s="158"/>
      <c r="X26" s="158" t="s">
        <v>146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147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253" t="s">
        <v>171</v>
      </c>
      <c r="D27" s="254"/>
      <c r="E27" s="254"/>
      <c r="F27" s="254"/>
      <c r="G27" s="254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8"/>
      <c r="Z27" s="148"/>
      <c r="AA27" s="148"/>
      <c r="AB27" s="148"/>
      <c r="AC27" s="148"/>
      <c r="AD27" s="148"/>
      <c r="AE27" s="148"/>
      <c r="AF27" s="148"/>
      <c r="AG27" s="148" t="s">
        <v>149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8" t="s">
        <v>172</v>
      </c>
      <c r="D28" s="160"/>
      <c r="E28" s="161">
        <v>0.71433999999999997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8"/>
      <c r="Z28" s="148"/>
      <c r="AA28" s="148"/>
      <c r="AB28" s="148"/>
      <c r="AC28" s="148"/>
      <c r="AD28" s="148"/>
      <c r="AE28" s="148"/>
      <c r="AF28" s="148"/>
      <c r="AG28" s="148" t="s">
        <v>151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69">
        <v>9</v>
      </c>
      <c r="B29" s="170" t="s">
        <v>173</v>
      </c>
      <c r="C29" s="187" t="s">
        <v>174</v>
      </c>
      <c r="D29" s="171" t="s">
        <v>143</v>
      </c>
      <c r="E29" s="172">
        <v>13.89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21</v>
      </c>
      <c r="M29" s="174">
        <f>G29*(1+L29/100)</f>
        <v>0</v>
      </c>
      <c r="N29" s="174">
        <v>2.5249999999999999</v>
      </c>
      <c r="O29" s="174">
        <f>ROUND(E29*N29,2)</f>
        <v>35.07</v>
      </c>
      <c r="P29" s="174">
        <v>0</v>
      </c>
      <c r="Q29" s="174">
        <f>ROUND(E29*P29,2)</f>
        <v>0</v>
      </c>
      <c r="R29" s="174" t="s">
        <v>170</v>
      </c>
      <c r="S29" s="174" t="s">
        <v>145</v>
      </c>
      <c r="T29" s="175" t="s">
        <v>145</v>
      </c>
      <c r="U29" s="158">
        <v>0.48</v>
      </c>
      <c r="V29" s="158">
        <f>ROUND(E29*U29,2)</f>
        <v>6.67</v>
      </c>
      <c r="W29" s="158"/>
      <c r="X29" s="158" t="s">
        <v>146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147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253" t="s">
        <v>175</v>
      </c>
      <c r="D30" s="254"/>
      <c r="E30" s="254"/>
      <c r="F30" s="254"/>
      <c r="G30" s="254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149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8" t="s">
        <v>176</v>
      </c>
      <c r="D31" s="160"/>
      <c r="E31" s="161">
        <v>13.89</v>
      </c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151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69">
        <v>10</v>
      </c>
      <c r="B32" s="170" t="s">
        <v>177</v>
      </c>
      <c r="C32" s="187" t="s">
        <v>178</v>
      </c>
      <c r="D32" s="171" t="s">
        <v>179</v>
      </c>
      <c r="E32" s="172">
        <v>0.98675000000000002</v>
      </c>
      <c r="F32" s="173"/>
      <c r="G32" s="174">
        <f>ROUND(E32*F32,2)</f>
        <v>0</v>
      </c>
      <c r="H32" s="173"/>
      <c r="I32" s="174">
        <f>ROUND(E32*H32,2)</f>
        <v>0</v>
      </c>
      <c r="J32" s="173"/>
      <c r="K32" s="174">
        <f>ROUND(E32*J32,2)</f>
        <v>0</v>
      </c>
      <c r="L32" s="174">
        <v>21</v>
      </c>
      <c r="M32" s="174">
        <f>G32*(1+L32/100)</f>
        <v>0</v>
      </c>
      <c r="N32" s="174">
        <v>1.04548</v>
      </c>
      <c r="O32" s="174">
        <f>ROUND(E32*N32,2)</f>
        <v>1.03</v>
      </c>
      <c r="P32" s="174">
        <v>0</v>
      </c>
      <c r="Q32" s="174">
        <f>ROUND(E32*P32,2)</f>
        <v>0</v>
      </c>
      <c r="R32" s="174" t="s">
        <v>170</v>
      </c>
      <c r="S32" s="174" t="s">
        <v>145</v>
      </c>
      <c r="T32" s="175" t="s">
        <v>145</v>
      </c>
      <c r="U32" s="158">
        <v>15.23</v>
      </c>
      <c r="V32" s="158">
        <f>ROUND(E32*U32,2)</f>
        <v>15.03</v>
      </c>
      <c r="W32" s="158"/>
      <c r="X32" s="158" t="s">
        <v>146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147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253" t="s">
        <v>180</v>
      </c>
      <c r="D33" s="254"/>
      <c r="E33" s="254"/>
      <c r="F33" s="254"/>
      <c r="G33" s="254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8"/>
      <c r="Z33" s="148"/>
      <c r="AA33" s="148"/>
      <c r="AB33" s="148"/>
      <c r="AC33" s="148"/>
      <c r="AD33" s="148"/>
      <c r="AE33" s="148"/>
      <c r="AF33" s="148"/>
      <c r="AG33" s="148" t="s">
        <v>149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8" t="s">
        <v>181</v>
      </c>
      <c r="D34" s="160"/>
      <c r="E34" s="161">
        <v>0.98675000000000002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151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x14ac:dyDescent="0.2">
      <c r="A35" s="163" t="s">
        <v>139</v>
      </c>
      <c r="B35" s="164" t="s">
        <v>60</v>
      </c>
      <c r="C35" s="186" t="s">
        <v>61</v>
      </c>
      <c r="D35" s="165"/>
      <c r="E35" s="166"/>
      <c r="F35" s="167"/>
      <c r="G35" s="167">
        <f>SUMIF(AG36:AG73,"&lt;&gt;NOR",G36:G73)</f>
        <v>0</v>
      </c>
      <c r="H35" s="167"/>
      <c r="I35" s="167">
        <f>SUM(I36:I73)</f>
        <v>0</v>
      </c>
      <c r="J35" s="167"/>
      <c r="K35" s="167">
        <f>SUM(K36:K73)</f>
        <v>0</v>
      </c>
      <c r="L35" s="167"/>
      <c r="M35" s="167">
        <f>SUM(M36:M73)</f>
        <v>0</v>
      </c>
      <c r="N35" s="167"/>
      <c r="O35" s="167">
        <f>SUM(O36:O73)</f>
        <v>9.2200000000000006</v>
      </c>
      <c r="P35" s="167"/>
      <c r="Q35" s="167">
        <f>SUM(Q36:Q73)</f>
        <v>0</v>
      </c>
      <c r="R35" s="167"/>
      <c r="S35" s="167"/>
      <c r="T35" s="168"/>
      <c r="U35" s="162"/>
      <c r="V35" s="162">
        <f>SUM(V36:V73)</f>
        <v>178.82</v>
      </c>
      <c r="W35" s="162"/>
      <c r="X35" s="162"/>
      <c r="AG35" t="s">
        <v>140</v>
      </c>
    </row>
    <row r="36" spans="1:60" ht="22.5" outlineLevel="1" x14ac:dyDescent="0.2">
      <c r="A36" s="169">
        <v>11</v>
      </c>
      <c r="B36" s="170" t="s">
        <v>182</v>
      </c>
      <c r="C36" s="187" t="s">
        <v>183</v>
      </c>
      <c r="D36" s="171" t="s">
        <v>143</v>
      </c>
      <c r="E36" s="172">
        <v>1.9697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74">
        <v>1.62836</v>
      </c>
      <c r="O36" s="174">
        <f>ROUND(E36*N36,2)</f>
        <v>3.21</v>
      </c>
      <c r="P36" s="174">
        <v>0</v>
      </c>
      <c r="Q36" s="174">
        <f>ROUND(E36*P36,2)</f>
        <v>0</v>
      </c>
      <c r="R36" s="174" t="s">
        <v>184</v>
      </c>
      <c r="S36" s="174" t="s">
        <v>145</v>
      </c>
      <c r="T36" s="175" t="s">
        <v>145</v>
      </c>
      <c r="U36" s="158">
        <v>3.9380000000000002</v>
      </c>
      <c r="V36" s="158">
        <f>ROUND(E36*U36,2)</f>
        <v>7.76</v>
      </c>
      <c r="W36" s="158"/>
      <c r="X36" s="158" t="s">
        <v>146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147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253" t="s">
        <v>185</v>
      </c>
      <c r="D37" s="254"/>
      <c r="E37" s="254"/>
      <c r="F37" s="254"/>
      <c r="G37" s="254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48"/>
      <c r="Z37" s="148"/>
      <c r="AA37" s="148"/>
      <c r="AB37" s="148"/>
      <c r="AC37" s="148"/>
      <c r="AD37" s="148"/>
      <c r="AE37" s="148"/>
      <c r="AF37" s="148"/>
      <c r="AG37" s="148" t="s">
        <v>149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8" t="s">
        <v>186</v>
      </c>
      <c r="D38" s="160"/>
      <c r="E38" s="161">
        <v>1.9697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151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69">
        <v>12</v>
      </c>
      <c r="B39" s="170" t="s">
        <v>187</v>
      </c>
      <c r="C39" s="187" t="s">
        <v>188</v>
      </c>
      <c r="D39" s="171" t="s">
        <v>143</v>
      </c>
      <c r="E39" s="172">
        <v>0.1323</v>
      </c>
      <c r="F39" s="173"/>
      <c r="G39" s="174">
        <f>ROUND(E39*F39,2)</f>
        <v>0</v>
      </c>
      <c r="H39" s="173"/>
      <c r="I39" s="174">
        <f>ROUND(E39*H39,2)</f>
        <v>0</v>
      </c>
      <c r="J39" s="173"/>
      <c r="K39" s="174">
        <f>ROUND(E39*J39,2)</f>
        <v>0</v>
      </c>
      <c r="L39" s="174">
        <v>21</v>
      </c>
      <c r="M39" s="174">
        <f>G39*(1+L39/100)</f>
        <v>0</v>
      </c>
      <c r="N39" s="174">
        <v>1.6823999999999999</v>
      </c>
      <c r="O39" s="174">
        <f>ROUND(E39*N39,2)</f>
        <v>0.22</v>
      </c>
      <c r="P39" s="174">
        <v>0</v>
      </c>
      <c r="Q39" s="174">
        <f>ROUND(E39*P39,2)</f>
        <v>0</v>
      </c>
      <c r="R39" s="174" t="s">
        <v>184</v>
      </c>
      <c r="S39" s="174" t="s">
        <v>145</v>
      </c>
      <c r="T39" s="175" t="s">
        <v>145</v>
      </c>
      <c r="U39" s="158">
        <v>6.87</v>
      </c>
      <c r="V39" s="158">
        <f>ROUND(E39*U39,2)</f>
        <v>0.91</v>
      </c>
      <c r="W39" s="158"/>
      <c r="X39" s="158" t="s">
        <v>146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147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253" t="s">
        <v>189</v>
      </c>
      <c r="D40" s="254"/>
      <c r="E40" s="254"/>
      <c r="F40" s="254"/>
      <c r="G40" s="254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8"/>
      <c r="Z40" s="148"/>
      <c r="AA40" s="148"/>
      <c r="AB40" s="148"/>
      <c r="AC40" s="148"/>
      <c r="AD40" s="148"/>
      <c r="AE40" s="148"/>
      <c r="AF40" s="148"/>
      <c r="AG40" s="148" t="s">
        <v>149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8" t="s">
        <v>190</v>
      </c>
      <c r="D41" s="160"/>
      <c r="E41" s="161">
        <v>0.1323</v>
      </c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8"/>
      <c r="Z41" s="148"/>
      <c r="AA41" s="148"/>
      <c r="AB41" s="148"/>
      <c r="AC41" s="148"/>
      <c r="AD41" s="148"/>
      <c r="AE41" s="148"/>
      <c r="AF41" s="148"/>
      <c r="AG41" s="148" t="s">
        <v>151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69">
        <v>13</v>
      </c>
      <c r="B42" s="170" t="s">
        <v>191</v>
      </c>
      <c r="C42" s="187" t="s">
        <v>192</v>
      </c>
      <c r="D42" s="171" t="s">
        <v>179</v>
      </c>
      <c r="E42" s="172">
        <v>6.0060000000000002E-2</v>
      </c>
      <c r="F42" s="173"/>
      <c r="G42" s="174">
        <f>ROUND(E42*F42,2)</f>
        <v>0</v>
      </c>
      <c r="H42" s="173"/>
      <c r="I42" s="174">
        <f>ROUND(E42*H42,2)</f>
        <v>0</v>
      </c>
      <c r="J42" s="173"/>
      <c r="K42" s="174">
        <f>ROUND(E42*J42,2)</f>
        <v>0</v>
      </c>
      <c r="L42" s="174">
        <v>21</v>
      </c>
      <c r="M42" s="174">
        <f>G42*(1+L42/100)</f>
        <v>0</v>
      </c>
      <c r="N42" s="174">
        <v>1.0970899999999999</v>
      </c>
      <c r="O42" s="174">
        <f>ROUND(E42*N42,2)</f>
        <v>7.0000000000000007E-2</v>
      </c>
      <c r="P42" s="174">
        <v>0</v>
      </c>
      <c r="Q42" s="174">
        <f>ROUND(E42*P42,2)</f>
        <v>0</v>
      </c>
      <c r="R42" s="174" t="s">
        <v>170</v>
      </c>
      <c r="S42" s="174" t="s">
        <v>145</v>
      </c>
      <c r="T42" s="175" t="s">
        <v>145</v>
      </c>
      <c r="U42" s="158">
        <v>16.582999999999998</v>
      </c>
      <c r="V42" s="158">
        <f>ROUND(E42*U42,2)</f>
        <v>1</v>
      </c>
      <c r="W42" s="158"/>
      <c r="X42" s="158" t="s">
        <v>146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147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253" t="s">
        <v>193</v>
      </c>
      <c r="D43" s="254"/>
      <c r="E43" s="254"/>
      <c r="F43" s="254"/>
      <c r="G43" s="254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48"/>
      <c r="Z43" s="148"/>
      <c r="AA43" s="148"/>
      <c r="AB43" s="148"/>
      <c r="AC43" s="148"/>
      <c r="AD43" s="148"/>
      <c r="AE43" s="148"/>
      <c r="AF43" s="148"/>
      <c r="AG43" s="148" t="s">
        <v>149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8" t="s">
        <v>194</v>
      </c>
      <c r="D44" s="160"/>
      <c r="E44" s="161">
        <v>6.0060000000000002E-2</v>
      </c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48"/>
      <c r="Z44" s="148"/>
      <c r="AA44" s="148"/>
      <c r="AB44" s="148"/>
      <c r="AC44" s="148"/>
      <c r="AD44" s="148"/>
      <c r="AE44" s="148"/>
      <c r="AF44" s="148"/>
      <c r="AG44" s="148" t="s">
        <v>151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1" x14ac:dyDescent="0.2">
      <c r="A45" s="169">
        <v>14</v>
      </c>
      <c r="B45" s="170" t="s">
        <v>195</v>
      </c>
      <c r="C45" s="187" t="s">
        <v>196</v>
      </c>
      <c r="D45" s="171" t="s">
        <v>197</v>
      </c>
      <c r="E45" s="172">
        <v>1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21</v>
      </c>
      <c r="M45" s="174">
        <f>G45*(1+L45/100)</f>
        <v>0</v>
      </c>
      <c r="N45" s="174">
        <v>0.125</v>
      </c>
      <c r="O45" s="174">
        <f>ROUND(E45*N45,2)</f>
        <v>0.13</v>
      </c>
      <c r="P45" s="174">
        <v>0</v>
      </c>
      <c r="Q45" s="174">
        <f>ROUND(E45*P45,2)</f>
        <v>0</v>
      </c>
      <c r="R45" s="174" t="s">
        <v>198</v>
      </c>
      <c r="S45" s="174" t="s">
        <v>145</v>
      </c>
      <c r="T45" s="175" t="s">
        <v>145</v>
      </c>
      <c r="U45" s="158">
        <v>0.52</v>
      </c>
      <c r="V45" s="158">
        <f>ROUND(E45*U45,2)</f>
        <v>0.52</v>
      </c>
      <c r="W45" s="158"/>
      <c r="X45" s="158" t="s">
        <v>146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147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253" t="s">
        <v>199</v>
      </c>
      <c r="D46" s="254"/>
      <c r="E46" s="254"/>
      <c r="F46" s="254"/>
      <c r="G46" s="254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48"/>
      <c r="Z46" s="148"/>
      <c r="AA46" s="148"/>
      <c r="AB46" s="148"/>
      <c r="AC46" s="148"/>
      <c r="AD46" s="148"/>
      <c r="AE46" s="148"/>
      <c r="AF46" s="148"/>
      <c r="AG46" s="148" t="s">
        <v>149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8" t="s">
        <v>200</v>
      </c>
      <c r="D47" s="160"/>
      <c r="E47" s="161">
        <v>1</v>
      </c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48"/>
      <c r="Z47" s="148"/>
      <c r="AA47" s="148"/>
      <c r="AB47" s="148"/>
      <c r="AC47" s="148"/>
      <c r="AD47" s="148"/>
      <c r="AE47" s="148"/>
      <c r="AF47" s="148"/>
      <c r="AG47" s="148" t="s">
        <v>151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69">
        <v>15</v>
      </c>
      <c r="B48" s="170" t="s">
        <v>201</v>
      </c>
      <c r="C48" s="187" t="s">
        <v>202</v>
      </c>
      <c r="D48" s="171" t="s">
        <v>203</v>
      </c>
      <c r="E48" s="172">
        <v>69.046000000000006</v>
      </c>
      <c r="F48" s="173"/>
      <c r="G48" s="174">
        <f>ROUND(E48*F48,2)</f>
        <v>0</v>
      </c>
      <c r="H48" s="173"/>
      <c r="I48" s="174">
        <f>ROUND(E48*H48,2)</f>
        <v>0</v>
      </c>
      <c r="J48" s="173"/>
      <c r="K48" s="174">
        <f>ROUND(E48*J48,2)</f>
        <v>0</v>
      </c>
      <c r="L48" s="174">
        <v>21</v>
      </c>
      <c r="M48" s="174">
        <f>G48*(1+L48/100)</f>
        <v>0</v>
      </c>
      <c r="N48" s="174">
        <v>5.654E-2</v>
      </c>
      <c r="O48" s="174">
        <f>ROUND(E48*N48,2)</f>
        <v>3.9</v>
      </c>
      <c r="P48" s="174">
        <v>0</v>
      </c>
      <c r="Q48" s="174">
        <f>ROUND(E48*P48,2)</f>
        <v>0</v>
      </c>
      <c r="R48" s="174" t="s">
        <v>170</v>
      </c>
      <c r="S48" s="174" t="s">
        <v>145</v>
      </c>
      <c r="T48" s="175" t="s">
        <v>145</v>
      </c>
      <c r="U48" s="158">
        <v>0.52</v>
      </c>
      <c r="V48" s="158">
        <f>ROUND(E48*U48,2)</f>
        <v>35.9</v>
      </c>
      <c r="W48" s="158"/>
      <c r="X48" s="158" t="s">
        <v>146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147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253" t="s">
        <v>204</v>
      </c>
      <c r="D49" s="254"/>
      <c r="E49" s="254"/>
      <c r="F49" s="254"/>
      <c r="G49" s="254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8"/>
      <c r="Z49" s="148"/>
      <c r="AA49" s="148"/>
      <c r="AB49" s="148"/>
      <c r="AC49" s="148"/>
      <c r="AD49" s="148"/>
      <c r="AE49" s="148"/>
      <c r="AF49" s="148"/>
      <c r="AG49" s="148" t="s">
        <v>149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8" t="s">
        <v>205</v>
      </c>
      <c r="D50" s="160"/>
      <c r="E50" s="161">
        <v>2.0699999999999998</v>
      </c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8"/>
      <c r="Z50" s="148"/>
      <c r="AA50" s="148"/>
      <c r="AB50" s="148"/>
      <c r="AC50" s="148"/>
      <c r="AD50" s="148"/>
      <c r="AE50" s="148"/>
      <c r="AF50" s="148"/>
      <c r="AG50" s="148" t="s">
        <v>151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8" t="s">
        <v>206</v>
      </c>
      <c r="D51" s="160"/>
      <c r="E51" s="161">
        <v>6.1710000000000003</v>
      </c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48"/>
      <c r="Z51" s="148"/>
      <c r="AA51" s="148"/>
      <c r="AB51" s="148"/>
      <c r="AC51" s="148"/>
      <c r="AD51" s="148"/>
      <c r="AE51" s="148"/>
      <c r="AF51" s="148"/>
      <c r="AG51" s="148" t="s">
        <v>151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8" t="s">
        <v>207</v>
      </c>
      <c r="D52" s="160"/>
      <c r="E52" s="161">
        <v>7.95</v>
      </c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48"/>
      <c r="Z52" s="148"/>
      <c r="AA52" s="148"/>
      <c r="AB52" s="148"/>
      <c r="AC52" s="148"/>
      <c r="AD52" s="148"/>
      <c r="AE52" s="148"/>
      <c r="AF52" s="148"/>
      <c r="AG52" s="148" t="s">
        <v>151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8" t="s">
        <v>208</v>
      </c>
      <c r="D53" s="160"/>
      <c r="E53" s="161">
        <v>16.533000000000001</v>
      </c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48"/>
      <c r="Z53" s="148"/>
      <c r="AA53" s="148"/>
      <c r="AB53" s="148"/>
      <c r="AC53" s="148"/>
      <c r="AD53" s="148"/>
      <c r="AE53" s="148"/>
      <c r="AF53" s="148"/>
      <c r="AG53" s="148" t="s">
        <v>151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8" t="s">
        <v>209</v>
      </c>
      <c r="D54" s="160"/>
      <c r="E54" s="161">
        <v>15.154</v>
      </c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48"/>
      <c r="Z54" s="148"/>
      <c r="AA54" s="148"/>
      <c r="AB54" s="148"/>
      <c r="AC54" s="148"/>
      <c r="AD54" s="148"/>
      <c r="AE54" s="148"/>
      <c r="AF54" s="148"/>
      <c r="AG54" s="148" t="s">
        <v>151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8" t="s">
        <v>210</v>
      </c>
      <c r="D55" s="160"/>
      <c r="E55" s="161">
        <v>3.67</v>
      </c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48"/>
      <c r="Z55" s="148"/>
      <c r="AA55" s="148"/>
      <c r="AB55" s="148"/>
      <c r="AC55" s="148"/>
      <c r="AD55" s="148"/>
      <c r="AE55" s="148"/>
      <c r="AF55" s="148"/>
      <c r="AG55" s="148" t="s">
        <v>151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8" t="s">
        <v>211</v>
      </c>
      <c r="D56" s="160"/>
      <c r="E56" s="161">
        <v>17.498000000000001</v>
      </c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8"/>
      <c r="Z56" s="148"/>
      <c r="AA56" s="148"/>
      <c r="AB56" s="148"/>
      <c r="AC56" s="148"/>
      <c r="AD56" s="148"/>
      <c r="AE56" s="148"/>
      <c r="AF56" s="148"/>
      <c r="AG56" s="148" t="s">
        <v>151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69">
        <v>16</v>
      </c>
      <c r="B57" s="170" t="s">
        <v>212</v>
      </c>
      <c r="C57" s="187" t="s">
        <v>213</v>
      </c>
      <c r="D57" s="171" t="s">
        <v>214</v>
      </c>
      <c r="E57" s="172">
        <v>47.04</v>
      </c>
      <c r="F57" s="173"/>
      <c r="G57" s="174">
        <f>ROUND(E57*F57,2)</f>
        <v>0</v>
      </c>
      <c r="H57" s="173"/>
      <c r="I57" s="174">
        <f>ROUND(E57*H57,2)</f>
        <v>0</v>
      </c>
      <c r="J57" s="173"/>
      <c r="K57" s="174">
        <f>ROUND(E57*J57,2)</f>
        <v>0</v>
      </c>
      <c r="L57" s="174">
        <v>21</v>
      </c>
      <c r="M57" s="174">
        <f>G57*(1+L57/100)</f>
        <v>0</v>
      </c>
      <c r="N57" s="174">
        <v>1.0200000000000001E-3</v>
      </c>
      <c r="O57" s="174">
        <f>ROUND(E57*N57,2)</f>
        <v>0.05</v>
      </c>
      <c r="P57" s="174">
        <v>0</v>
      </c>
      <c r="Q57" s="174">
        <f>ROUND(E57*P57,2)</f>
        <v>0</v>
      </c>
      <c r="R57" s="174" t="s">
        <v>170</v>
      </c>
      <c r="S57" s="174" t="s">
        <v>145</v>
      </c>
      <c r="T57" s="175" t="s">
        <v>145</v>
      </c>
      <c r="U57" s="158">
        <v>0.223</v>
      </c>
      <c r="V57" s="158">
        <f>ROUND(E57*U57,2)</f>
        <v>10.49</v>
      </c>
      <c r="W57" s="158"/>
      <c r="X57" s="158" t="s">
        <v>146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147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253" t="s">
        <v>215</v>
      </c>
      <c r="D58" s="254"/>
      <c r="E58" s="254"/>
      <c r="F58" s="254"/>
      <c r="G58" s="254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8"/>
      <c r="Z58" s="148"/>
      <c r="AA58" s="148"/>
      <c r="AB58" s="148"/>
      <c r="AC58" s="148"/>
      <c r="AD58" s="148"/>
      <c r="AE58" s="148"/>
      <c r="AF58" s="148"/>
      <c r="AG58" s="148" t="s">
        <v>149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257" t="s">
        <v>216</v>
      </c>
      <c r="D59" s="258"/>
      <c r="E59" s="258"/>
      <c r="F59" s="258"/>
      <c r="G59" s="2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48"/>
      <c r="Z59" s="148"/>
      <c r="AA59" s="148"/>
      <c r="AB59" s="148"/>
      <c r="AC59" s="148"/>
      <c r="AD59" s="148"/>
      <c r="AE59" s="148"/>
      <c r="AF59" s="148"/>
      <c r="AG59" s="148" t="s">
        <v>217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8" t="s">
        <v>218</v>
      </c>
      <c r="D60" s="160"/>
      <c r="E60" s="161">
        <v>47.04</v>
      </c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8"/>
      <c r="Z60" s="148"/>
      <c r="AA60" s="148"/>
      <c r="AB60" s="148"/>
      <c r="AC60" s="148"/>
      <c r="AD60" s="148"/>
      <c r="AE60" s="148"/>
      <c r="AF60" s="148"/>
      <c r="AG60" s="148" t="s">
        <v>151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69">
        <v>17</v>
      </c>
      <c r="B61" s="170" t="s">
        <v>219</v>
      </c>
      <c r="C61" s="187" t="s">
        <v>220</v>
      </c>
      <c r="D61" s="171" t="s">
        <v>203</v>
      </c>
      <c r="E61" s="172">
        <v>0.58799999999999997</v>
      </c>
      <c r="F61" s="173"/>
      <c r="G61" s="174">
        <f>ROUND(E61*F61,2)</f>
        <v>0</v>
      </c>
      <c r="H61" s="173"/>
      <c r="I61" s="174">
        <f>ROUND(E61*H61,2)</f>
        <v>0</v>
      </c>
      <c r="J61" s="173"/>
      <c r="K61" s="174">
        <f>ROUND(E61*J61,2)</f>
        <v>0</v>
      </c>
      <c r="L61" s="174">
        <v>21</v>
      </c>
      <c r="M61" s="174">
        <f>G61*(1+L61/100)</f>
        <v>0</v>
      </c>
      <c r="N61" s="174">
        <v>0.15679999999999999</v>
      </c>
      <c r="O61" s="174">
        <f>ROUND(E61*N61,2)</f>
        <v>0.09</v>
      </c>
      <c r="P61" s="174">
        <v>0</v>
      </c>
      <c r="Q61" s="174">
        <f>ROUND(E61*P61,2)</f>
        <v>0</v>
      </c>
      <c r="R61" s="174" t="s">
        <v>170</v>
      </c>
      <c r="S61" s="174" t="s">
        <v>145</v>
      </c>
      <c r="T61" s="175" t="s">
        <v>145</v>
      </c>
      <c r="U61" s="158">
        <v>1.22</v>
      </c>
      <c r="V61" s="158">
        <f>ROUND(E61*U61,2)</f>
        <v>0.72</v>
      </c>
      <c r="W61" s="158"/>
      <c r="X61" s="158" t="s">
        <v>146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147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253" t="s">
        <v>221</v>
      </c>
      <c r="D62" s="254"/>
      <c r="E62" s="254"/>
      <c r="F62" s="254"/>
      <c r="G62" s="254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8"/>
      <c r="Z62" s="148"/>
      <c r="AA62" s="148"/>
      <c r="AB62" s="148"/>
      <c r="AC62" s="148"/>
      <c r="AD62" s="148"/>
      <c r="AE62" s="148"/>
      <c r="AF62" s="148"/>
      <c r="AG62" s="148" t="s">
        <v>149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8" t="s">
        <v>222</v>
      </c>
      <c r="D63" s="160"/>
      <c r="E63" s="161">
        <v>0.58799999999999997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8"/>
      <c r="Z63" s="148"/>
      <c r="AA63" s="148"/>
      <c r="AB63" s="148"/>
      <c r="AC63" s="148"/>
      <c r="AD63" s="148"/>
      <c r="AE63" s="148"/>
      <c r="AF63" s="148"/>
      <c r="AG63" s="148" t="s">
        <v>151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ht="33.75" outlineLevel="1" x14ac:dyDescent="0.2">
      <c r="A64" s="169">
        <v>18</v>
      </c>
      <c r="B64" s="170" t="s">
        <v>223</v>
      </c>
      <c r="C64" s="187" t="s">
        <v>224</v>
      </c>
      <c r="D64" s="171" t="s">
        <v>203</v>
      </c>
      <c r="E64" s="172">
        <v>30.5825</v>
      </c>
      <c r="F64" s="173"/>
      <c r="G64" s="174">
        <f>ROUND(E64*F64,2)</f>
        <v>0</v>
      </c>
      <c r="H64" s="173"/>
      <c r="I64" s="174">
        <f>ROUND(E64*H64,2)</f>
        <v>0</v>
      </c>
      <c r="J64" s="173"/>
      <c r="K64" s="174">
        <f>ROUND(E64*J64,2)</f>
        <v>0</v>
      </c>
      <c r="L64" s="174">
        <v>21</v>
      </c>
      <c r="M64" s="174">
        <f>G64*(1+L64/100)</f>
        <v>0</v>
      </c>
      <c r="N64" s="174">
        <v>1.1990000000000001E-2</v>
      </c>
      <c r="O64" s="174">
        <f>ROUND(E64*N64,2)</f>
        <v>0.37</v>
      </c>
      <c r="P64" s="174">
        <v>0</v>
      </c>
      <c r="Q64" s="174">
        <f>ROUND(E64*P64,2)</f>
        <v>0</v>
      </c>
      <c r="R64" s="174" t="s">
        <v>170</v>
      </c>
      <c r="S64" s="174" t="s">
        <v>145</v>
      </c>
      <c r="T64" s="175" t="s">
        <v>145</v>
      </c>
      <c r="U64" s="158">
        <v>0.77</v>
      </c>
      <c r="V64" s="158">
        <f>ROUND(E64*U64,2)</f>
        <v>23.55</v>
      </c>
      <c r="W64" s="158"/>
      <c r="X64" s="158" t="s">
        <v>146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147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8" t="s">
        <v>225</v>
      </c>
      <c r="D65" s="160"/>
      <c r="E65" s="161">
        <v>14.028</v>
      </c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48"/>
      <c r="Z65" s="148"/>
      <c r="AA65" s="148"/>
      <c r="AB65" s="148"/>
      <c r="AC65" s="148"/>
      <c r="AD65" s="148"/>
      <c r="AE65" s="148"/>
      <c r="AF65" s="148"/>
      <c r="AG65" s="148" t="s">
        <v>151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8" t="s">
        <v>226</v>
      </c>
      <c r="D66" s="160"/>
      <c r="E66" s="161">
        <v>2.2185000000000001</v>
      </c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8"/>
      <c r="Z66" s="148"/>
      <c r="AA66" s="148"/>
      <c r="AB66" s="148"/>
      <c r="AC66" s="148"/>
      <c r="AD66" s="148"/>
      <c r="AE66" s="148"/>
      <c r="AF66" s="148"/>
      <c r="AG66" s="148" t="s">
        <v>151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8" t="s">
        <v>227</v>
      </c>
      <c r="D67" s="160"/>
      <c r="E67" s="161">
        <v>8.1479999999999997</v>
      </c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48"/>
      <c r="Z67" s="148"/>
      <c r="AA67" s="148"/>
      <c r="AB67" s="148"/>
      <c r="AC67" s="148"/>
      <c r="AD67" s="148"/>
      <c r="AE67" s="148"/>
      <c r="AF67" s="148"/>
      <c r="AG67" s="148" t="s">
        <v>151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8" t="s">
        <v>228</v>
      </c>
      <c r="D68" s="160"/>
      <c r="E68" s="161">
        <v>2.9</v>
      </c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48"/>
      <c r="Z68" s="148"/>
      <c r="AA68" s="148"/>
      <c r="AB68" s="148"/>
      <c r="AC68" s="148"/>
      <c r="AD68" s="148"/>
      <c r="AE68" s="148"/>
      <c r="AF68" s="148"/>
      <c r="AG68" s="148" t="s">
        <v>151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8" t="s">
        <v>229</v>
      </c>
      <c r="D69" s="160"/>
      <c r="E69" s="161">
        <v>3.2879999999999998</v>
      </c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8"/>
      <c r="Z69" s="148"/>
      <c r="AA69" s="148"/>
      <c r="AB69" s="148"/>
      <c r="AC69" s="148"/>
      <c r="AD69" s="148"/>
      <c r="AE69" s="148"/>
      <c r="AF69" s="148"/>
      <c r="AG69" s="148" t="s">
        <v>151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ht="22.5" outlineLevel="1" x14ac:dyDescent="0.2">
      <c r="A70" s="169">
        <v>19</v>
      </c>
      <c r="B70" s="170" t="s">
        <v>230</v>
      </c>
      <c r="C70" s="187" t="s">
        <v>231</v>
      </c>
      <c r="D70" s="171" t="s">
        <v>203</v>
      </c>
      <c r="E70" s="172">
        <v>86.602000000000004</v>
      </c>
      <c r="F70" s="173"/>
      <c r="G70" s="174">
        <f>ROUND(E70*F70,2)</f>
        <v>0</v>
      </c>
      <c r="H70" s="173"/>
      <c r="I70" s="174">
        <f>ROUND(E70*H70,2)</f>
        <v>0</v>
      </c>
      <c r="J70" s="173"/>
      <c r="K70" s="174">
        <f>ROUND(E70*J70,2)</f>
        <v>0</v>
      </c>
      <c r="L70" s="174">
        <v>21</v>
      </c>
      <c r="M70" s="174">
        <f>G70*(1+L70/100)</f>
        <v>0</v>
      </c>
      <c r="N70" s="174">
        <v>1.2149999999999999E-2</v>
      </c>
      <c r="O70" s="174">
        <f>ROUND(E70*N70,2)</f>
        <v>1.05</v>
      </c>
      <c r="P70" s="174">
        <v>0</v>
      </c>
      <c r="Q70" s="174">
        <f>ROUND(E70*P70,2)</f>
        <v>0</v>
      </c>
      <c r="R70" s="174" t="s">
        <v>170</v>
      </c>
      <c r="S70" s="174" t="s">
        <v>145</v>
      </c>
      <c r="T70" s="175" t="s">
        <v>145</v>
      </c>
      <c r="U70" s="158">
        <v>1.01</v>
      </c>
      <c r="V70" s="158">
        <f>ROUND(E70*U70,2)</f>
        <v>87.47</v>
      </c>
      <c r="W70" s="158"/>
      <c r="X70" s="158" t="s">
        <v>146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147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8" t="s">
        <v>232</v>
      </c>
      <c r="D71" s="160"/>
      <c r="E71" s="161">
        <v>86.602000000000004</v>
      </c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8"/>
      <c r="Z71" s="148"/>
      <c r="AA71" s="148"/>
      <c r="AB71" s="148"/>
      <c r="AC71" s="148"/>
      <c r="AD71" s="148"/>
      <c r="AE71" s="148"/>
      <c r="AF71" s="148"/>
      <c r="AG71" s="148" t="s">
        <v>151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ht="33.75" outlineLevel="1" x14ac:dyDescent="0.2">
      <c r="A72" s="169">
        <v>20</v>
      </c>
      <c r="B72" s="170" t="s">
        <v>233</v>
      </c>
      <c r="C72" s="187" t="s">
        <v>234</v>
      </c>
      <c r="D72" s="171" t="s">
        <v>203</v>
      </c>
      <c r="E72" s="172">
        <v>10.4</v>
      </c>
      <c r="F72" s="173"/>
      <c r="G72" s="174">
        <f>ROUND(E72*F72,2)</f>
        <v>0</v>
      </c>
      <c r="H72" s="173"/>
      <c r="I72" s="174">
        <f>ROUND(E72*H72,2)</f>
        <v>0</v>
      </c>
      <c r="J72" s="173"/>
      <c r="K72" s="174">
        <f>ROUND(E72*J72,2)</f>
        <v>0</v>
      </c>
      <c r="L72" s="174">
        <v>21</v>
      </c>
      <c r="M72" s="174">
        <f>G72*(1+L72/100)</f>
        <v>0</v>
      </c>
      <c r="N72" s="174">
        <v>1.2149999999999999E-2</v>
      </c>
      <c r="O72" s="174">
        <f>ROUND(E72*N72,2)</f>
        <v>0.13</v>
      </c>
      <c r="P72" s="174">
        <v>0</v>
      </c>
      <c r="Q72" s="174">
        <f>ROUND(E72*P72,2)</f>
        <v>0</v>
      </c>
      <c r="R72" s="174" t="s">
        <v>170</v>
      </c>
      <c r="S72" s="174" t="s">
        <v>145</v>
      </c>
      <c r="T72" s="175" t="s">
        <v>145</v>
      </c>
      <c r="U72" s="158">
        <v>1.01</v>
      </c>
      <c r="V72" s="158">
        <f>ROUND(E72*U72,2)</f>
        <v>10.5</v>
      </c>
      <c r="W72" s="158"/>
      <c r="X72" s="158" t="s">
        <v>146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147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8" t="s">
        <v>235</v>
      </c>
      <c r="D73" s="160"/>
      <c r="E73" s="161">
        <v>10.4</v>
      </c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48"/>
      <c r="Z73" s="148"/>
      <c r="AA73" s="148"/>
      <c r="AB73" s="148"/>
      <c r="AC73" s="148"/>
      <c r="AD73" s="148"/>
      <c r="AE73" s="148"/>
      <c r="AF73" s="148"/>
      <c r="AG73" s="148" t="s">
        <v>151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x14ac:dyDescent="0.2">
      <c r="A74" s="163" t="s">
        <v>139</v>
      </c>
      <c r="B74" s="164" t="s">
        <v>62</v>
      </c>
      <c r="C74" s="186" t="s">
        <v>63</v>
      </c>
      <c r="D74" s="165"/>
      <c r="E74" s="166"/>
      <c r="F74" s="167"/>
      <c r="G74" s="167">
        <f>SUMIF(AG75:AG82,"&lt;&gt;NOR",G75:G82)</f>
        <v>0</v>
      </c>
      <c r="H74" s="167"/>
      <c r="I74" s="167">
        <f>SUM(I75:I82)</f>
        <v>0</v>
      </c>
      <c r="J74" s="167"/>
      <c r="K74" s="167">
        <f>SUM(K75:K82)</f>
        <v>0</v>
      </c>
      <c r="L74" s="167"/>
      <c r="M74" s="167">
        <f>SUM(M75:M82)</f>
        <v>0</v>
      </c>
      <c r="N74" s="167"/>
      <c r="O74" s="167">
        <f>SUM(O75:O82)</f>
        <v>16.600000000000001</v>
      </c>
      <c r="P74" s="167"/>
      <c r="Q74" s="167">
        <f>SUM(Q75:Q82)</f>
        <v>0</v>
      </c>
      <c r="R74" s="167"/>
      <c r="S74" s="167"/>
      <c r="T74" s="168"/>
      <c r="U74" s="162"/>
      <c r="V74" s="162">
        <f>SUM(V75:V82)</f>
        <v>9.42</v>
      </c>
      <c r="W74" s="162"/>
      <c r="X74" s="162"/>
      <c r="AG74" t="s">
        <v>140</v>
      </c>
    </row>
    <row r="75" spans="1:60" ht="22.5" outlineLevel="1" x14ac:dyDescent="0.2">
      <c r="A75" s="169">
        <v>21</v>
      </c>
      <c r="B75" s="170" t="s">
        <v>236</v>
      </c>
      <c r="C75" s="187" t="s">
        <v>237</v>
      </c>
      <c r="D75" s="171" t="s">
        <v>143</v>
      </c>
      <c r="E75" s="172">
        <v>4.3</v>
      </c>
      <c r="F75" s="173"/>
      <c r="G75" s="174">
        <f>ROUND(E75*F75,2)</f>
        <v>0</v>
      </c>
      <c r="H75" s="173"/>
      <c r="I75" s="174">
        <f>ROUND(E75*H75,2)</f>
        <v>0</v>
      </c>
      <c r="J75" s="173"/>
      <c r="K75" s="174">
        <f>ROUND(E75*J75,2)</f>
        <v>0</v>
      </c>
      <c r="L75" s="174">
        <v>21</v>
      </c>
      <c r="M75" s="174">
        <f>G75*(1+L75/100)</f>
        <v>0</v>
      </c>
      <c r="N75" s="174">
        <v>2.2040000000000002</v>
      </c>
      <c r="O75" s="174">
        <f>ROUND(E75*N75,2)</f>
        <v>9.48</v>
      </c>
      <c r="P75" s="174">
        <v>0</v>
      </c>
      <c r="Q75" s="174">
        <f>ROUND(E75*P75,2)</f>
        <v>0</v>
      </c>
      <c r="R75" s="174" t="s">
        <v>238</v>
      </c>
      <c r="S75" s="174" t="s">
        <v>145</v>
      </c>
      <c r="T75" s="175" t="s">
        <v>145</v>
      </c>
      <c r="U75" s="158">
        <v>0.19</v>
      </c>
      <c r="V75" s="158">
        <f>ROUND(E75*U75,2)</f>
        <v>0.82</v>
      </c>
      <c r="W75" s="158"/>
      <c r="X75" s="158" t="s">
        <v>146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147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253" t="s">
        <v>239</v>
      </c>
      <c r="D76" s="254"/>
      <c r="E76" s="254"/>
      <c r="F76" s="254"/>
      <c r="G76" s="254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8"/>
      <c r="Z76" s="148"/>
      <c r="AA76" s="148"/>
      <c r="AB76" s="148"/>
      <c r="AC76" s="148"/>
      <c r="AD76" s="148"/>
      <c r="AE76" s="148"/>
      <c r="AF76" s="148"/>
      <c r="AG76" s="148" t="s">
        <v>149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257" t="s">
        <v>240</v>
      </c>
      <c r="D77" s="258"/>
      <c r="E77" s="258"/>
      <c r="F77" s="258"/>
      <c r="G77" s="2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48"/>
      <c r="Z77" s="148"/>
      <c r="AA77" s="148"/>
      <c r="AB77" s="148"/>
      <c r="AC77" s="148"/>
      <c r="AD77" s="148"/>
      <c r="AE77" s="148"/>
      <c r="AF77" s="148"/>
      <c r="AG77" s="148" t="s">
        <v>217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8" t="s">
        <v>241</v>
      </c>
      <c r="D78" s="160"/>
      <c r="E78" s="161">
        <v>4.3</v>
      </c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48"/>
      <c r="Z78" s="148"/>
      <c r="AA78" s="148"/>
      <c r="AB78" s="148"/>
      <c r="AC78" s="148"/>
      <c r="AD78" s="148"/>
      <c r="AE78" s="148"/>
      <c r="AF78" s="148"/>
      <c r="AG78" s="148" t="s">
        <v>151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ht="22.5" outlineLevel="1" x14ac:dyDescent="0.2">
      <c r="A79" s="169">
        <v>22</v>
      </c>
      <c r="B79" s="170" t="s">
        <v>242</v>
      </c>
      <c r="C79" s="187" t="s">
        <v>243</v>
      </c>
      <c r="D79" s="171" t="s">
        <v>203</v>
      </c>
      <c r="E79" s="172">
        <v>21.5</v>
      </c>
      <c r="F79" s="173"/>
      <c r="G79" s="174">
        <f>ROUND(E79*F79,2)</f>
        <v>0</v>
      </c>
      <c r="H79" s="173"/>
      <c r="I79" s="174">
        <f>ROUND(E79*H79,2)</f>
        <v>0</v>
      </c>
      <c r="J79" s="173"/>
      <c r="K79" s="174">
        <f>ROUND(E79*J79,2)</f>
        <v>0</v>
      </c>
      <c r="L79" s="174">
        <v>21</v>
      </c>
      <c r="M79" s="174">
        <f>G79*(1+L79/100)</f>
        <v>0</v>
      </c>
      <c r="N79" s="174">
        <v>0.126</v>
      </c>
      <c r="O79" s="174">
        <f>ROUND(E79*N79,2)</f>
        <v>2.71</v>
      </c>
      <c r="P79" s="174">
        <v>0</v>
      </c>
      <c r="Q79" s="174">
        <f>ROUND(E79*P79,2)</f>
        <v>0</v>
      </c>
      <c r="R79" s="174" t="s">
        <v>244</v>
      </c>
      <c r="S79" s="174" t="s">
        <v>145</v>
      </c>
      <c r="T79" s="175" t="s">
        <v>145</v>
      </c>
      <c r="U79" s="158">
        <v>0.02</v>
      </c>
      <c r="V79" s="158">
        <f>ROUND(E79*U79,2)</f>
        <v>0.43</v>
      </c>
      <c r="W79" s="158"/>
      <c r="X79" s="158" t="s">
        <v>146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147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88" t="s">
        <v>245</v>
      </c>
      <c r="D80" s="160"/>
      <c r="E80" s="161">
        <v>21.5</v>
      </c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48"/>
      <c r="Z80" s="148"/>
      <c r="AA80" s="148"/>
      <c r="AB80" s="148"/>
      <c r="AC80" s="148"/>
      <c r="AD80" s="148"/>
      <c r="AE80" s="148"/>
      <c r="AF80" s="148"/>
      <c r="AG80" s="148" t="s">
        <v>151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ht="22.5" outlineLevel="1" x14ac:dyDescent="0.2">
      <c r="A81" s="169">
        <v>23</v>
      </c>
      <c r="B81" s="170" t="s">
        <v>246</v>
      </c>
      <c r="C81" s="187" t="s">
        <v>247</v>
      </c>
      <c r="D81" s="171" t="s">
        <v>203</v>
      </c>
      <c r="E81" s="172">
        <v>21.5</v>
      </c>
      <c r="F81" s="173"/>
      <c r="G81" s="174">
        <f>ROUND(E81*F81,2)</f>
        <v>0</v>
      </c>
      <c r="H81" s="173"/>
      <c r="I81" s="174">
        <f>ROUND(E81*H81,2)</f>
        <v>0</v>
      </c>
      <c r="J81" s="173"/>
      <c r="K81" s="174">
        <f>ROUND(E81*J81,2)</f>
        <v>0</v>
      </c>
      <c r="L81" s="174">
        <v>21</v>
      </c>
      <c r="M81" s="174">
        <f>G81*(1+L81/100)</f>
        <v>0</v>
      </c>
      <c r="N81" s="174">
        <v>0.20532</v>
      </c>
      <c r="O81" s="174">
        <f>ROUND(E81*N81,2)</f>
        <v>4.41</v>
      </c>
      <c r="P81" s="174">
        <v>0</v>
      </c>
      <c r="Q81" s="174">
        <f>ROUND(E81*P81,2)</f>
        <v>0</v>
      </c>
      <c r="R81" s="174" t="s">
        <v>244</v>
      </c>
      <c r="S81" s="174" t="s">
        <v>145</v>
      </c>
      <c r="T81" s="175" t="s">
        <v>145</v>
      </c>
      <c r="U81" s="158">
        <v>0.38</v>
      </c>
      <c r="V81" s="158">
        <f>ROUND(E81*U81,2)</f>
        <v>8.17</v>
      </c>
      <c r="W81" s="158"/>
      <c r="X81" s="158" t="s">
        <v>146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147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ht="22.5" outlineLevel="1" x14ac:dyDescent="0.2">
      <c r="A82" s="155"/>
      <c r="B82" s="156"/>
      <c r="C82" s="253" t="s">
        <v>248</v>
      </c>
      <c r="D82" s="254"/>
      <c r="E82" s="254"/>
      <c r="F82" s="254"/>
      <c r="G82" s="254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48"/>
      <c r="Z82" s="148"/>
      <c r="AA82" s="148"/>
      <c r="AB82" s="148"/>
      <c r="AC82" s="148"/>
      <c r="AD82" s="148"/>
      <c r="AE82" s="148"/>
      <c r="AF82" s="148"/>
      <c r="AG82" s="148" t="s">
        <v>149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76" t="str">
        <f>C82</f>
        <v>komunikací pro pěší do velikosti dlaždic 0,25 m2 s provedením lože do tl. 30 mm, s vyplněním spár a se smetením přebytečného materiálu na vzdálenost do 3 m</v>
      </c>
      <c r="BB82" s="148"/>
      <c r="BC82" s="148"/>
      <c r="BD82" s="148"/>
      <c r="BE82" s="148"/>
      <c r="BF82" s="148"/>
      <c r="BG82" s="148"/>
      <c r="BH82" s="148"/>
    </row>
    <row r="83" spans="1:60" x14ac:dyDescent="0.2">
      <c r="A83" s="163" t="s">
        <v>139</v>
      </c>
      <c r="B83" s="164" t="s">
        <v>64</v>
      </c>
      <c r="C83" s="186" t="s">
        <v>65</v>
      </c>
      <c r="D83" s="165"/>
      <c r="E83" s="166"/>
      <c r="F83" s="167"/>
      <c r="G83" s="167">
        <f>SUMIF(AG84:AG86,"&lt;&gt;NOR",G84:G86)</f>
        <v>0</v>
      </c>
      <c r="H83" s="167"/>
      <c r="I83" s="167">
        <f>SUM(I84:I86)</f>
        <v>0</v>
      </c>
      <c r="J83" s="167"/>
      <c r="K83" s="167">
        <f>SUM(K84:K86)</f>
        <v>0</v>
      </c>
      <c r="L83" s="167"/>
      <c r="M83" s="167">
        <f>SUM(M84:M86)</f>
        <v>0</v>
      </c>
      <c r="N83" s="167"/>
      <c r="O83" s="167">
        <f>SUM(O84:O86)</f>
        <v>1.73</v>
      </c>
      <c r="P83" s="167"/>
      <c r="Q83" s="167">
        <f>SUM(Q84:Q86)</f>
        <v>0</v>
      </c>
      <c r="R83" s="167"/>
      <c r="S83" s="167"/>
      <c r="T83" s="168"/>
      <c r="U83" s="162"/>
      <c r="V83" s="162">
        <f>SUM(V84:V86)</f>
        <v>26.37</v>
      </c>
      <c r="W83" s="162"/>
      <c r="X83" s="162"/>
      <c r="AG83" t="s">
        <v>140</v>
      </c>
    </row>
    <row r="84" spans="1:60" ht="22.5" outlineLevel="1" x14ac:dyDescent="0.2">
      <c r="A84" s="169">
        <v>24</v>
      </c>
      <c r="B84" s="170" t="s">
        <v>249</v>
      </c>
      <c r="C84" s="187" t="s">
        <v>250</v>
      </c>
      <c r="D84" s="171" t="s">
        <v>203</v>
      </c>
      <c r="E84" s="172">
        <v>54.932000000000002</v>
      </c>
      <c r="F84" s="173"/>
      <c r="G84" s="174">
        <f>ROUND(E84*F84,2)</f>
        <v>0</v>
      </c>
      <c r="H84" s="173"/>
      <c r="I84" s="174">
        <f>ROUND(E84*H84,2)</f>
        <v>0</v>
      </c>
      <c r="J84" s="173"/>
      <c r="K84" s="174">
        <f>ROUND(E84*J84,2)</f>
        <v>0</v>
      </c>
      <c r="L84" s="174">
        <v>21</v>
      </c>
      <c r="M84" s="174">
        <f>G84*(1+L84/100)</f>
        <v>0</v>
      </c>
      <c r="N84" s="174">
        <v>3.15E-2</v>
      </c>
      <c r="O84" s="174">
        <f>ROUND(E84*N84,2)</f>
        <v>1.73</v>
      </c>
      <c r="P84" s="174">
        <v>0</v>
      </c>
      <c r="Q84" s="174">
        <f>ROUND(E84*P84,2)</f>
        <v>0</v>
      </c>
      <c r="R84" s="174" t="s">
        <v>170</v>
      </c>
      <c r="S84" s="174" t="s">
        <v>145</v>
      </c>
      <c r="T84" s="175" t="s">
        <v>145</v>
      </c>
      <c r="U84" s="158">
        <v>0.48</v>
      </c>
      <c r="V84" s="158">
        <f>ROUND(E84*U84,2)</f>
        <v>26.37</v>
      </c>
      <c r="W84" s="158"/>
      <c r="X84" s="158" t="s">
        <v>146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147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253" t="s">
        <v>251</v>
      </c>
      <c r="D85" s="254"/>
      <c r="E85" s="254"/>
      <c r="F85" s="254"/>
      <c r="G85" s="254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48"/>
      <c r="Z85" s="148"/>
      <c r="AA85" s="148"/>
      <c r="AB85" s="148"/>
      <c r="AC85" s="148"/>
      <c r="AD85" s="148"/>
      <c r="AE85" s="148"/>
      <c r="AF85" s="148"/>
      <c r="AG85" s="148" t="s">
        <v>149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8" t="s">
        <v>252</v>
      </c>
      <c r="D86" s="160"/>
      <c r="E86" s="161">
        <v>54.932000000000002</v>
      </c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48"/>
      <c r="Z86" s="148"/>
      <c r="AA86" s="148"/>
      <c r="AB86" s="148"/>
      <c r="AC86" s="148"/>
      <c r="AD86" s="148"/>
      <c r="AE86" s="148"/>
      <c r="AF86" s="148"/>
      <c r="AG86" s="148" t="s">
        <v>151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x14ac:dyDescent="0.2">
      <c r="A87" s="163" t="s">
        <v>139</v>
      </c>
      <c r="B87" s="164" t="s">
        <v>66</v>
      </c>
      <c r="C87" s="186" t="s">
        <v>67</v>
      </c>
      <c r="D87" s="165"/>
      <c r="E87" s="166"/>
      <c r="F87" s="167"/>
      <c r="G87" s="167">
        <f>SUMIF(AG88:AG106,"&lt;&gt;NOR",G88:G106)</f>
        <v>0</v>
      </c>
      <c r="H87" s="167"/>
      <c r="I87" s="167">
        <f>SUM(I88:I106)</f>
        <v>0</v>
      </c>
      <c r="J87" s="167"/>
      <c r="K87" s="167">
        <f>SUM(K88:K106)</f>
        <v>0</v>
      </c>
      <c r="L87" s="167"/>
      <c r="M87" s="167">
        <f>SUM(M88:M106)</f>
        <v>0</v>
      </c>
      <c r="N87" s="167"/>
      <c r="O87" s="167">
        <f>SUM(O88:O106)</f>
        <v>8.57</v>
      </c>
      <c r="P87" s="167"/>
      <c r="Q87" s="167">
        <f>SUM(Q88:Q106)</f>
        <v>0</v>
      </c>
      <c r="R87" s="167"/>
      <c r="S87" s="167"/>
      <c r="T87" s="168"/>
      <c r="U87" s="162"/>
      <c r="V87" s="162">
        <f>SUM(V88:V106)</f>
        <v>126.47</v>
      </c>
      <c r="W87" s="162"/>
      <c r="X87" s="162"/>
      <c r="AG87" t="s">
        <v>140</v>
      </c>
    </row>
    <row r="88" spans="1:60" outlineLevel="1" x14ac:dyDescent="0.2">
      <c r="A88" s="177">
        <v>25</v>
      </c>
      <c r="B88" s="178" t="s">
        <v>253</v>
      </c>
      <c r="C88" s="189" t="s">
        <v>254</v>
      </c>
      <c r="D88" s="179" t="s">
        <v>203</v>
      </c>
      <c r="E88" s="180">
        <v>83.79</v>
      </c>
      <c r="F88" s="181"/>
      <c r="G88" s="182">
        <f>ROUND(E88*F88,2)</f>
        <v>0</v>
      </c>
      <c r="H88" s="181"/>
      <c r="I88" s="182">
        <f>ROUND(E88*H88,2)</f>
        <v>0</v>
      </c>
      <c r="J88" s="181"/>
      <c r="K88" s="182">
        <f>ROUND(E88*J88,2)</f>
        <v>0</v>
      </c>
      <c r="L88" s="182">
        <v>21</v>
      </c>
      <c r="M88" s="182">
        <f>G88*(1+L88/100)</f>
        <v>0</v>
      </c>
      <c r="N88" s="182">
        <v>5.2999999999999999E-2</v>
      </c>
      <c r="O88" s="182">
        <f>ROUND(E88*N88,2)</f>
        <v>4.4400000000000004</v>
      </c>
      <c r="P88" s="182">
        <v>0</v>
      </c>
      <c r="Q88" s="182">
        <f>ROUND(E88*P88,2)</f>
        <v>0</v>
      </c>
      <c r="R88" s="182" t="s">
        <v>184</v>
      </c>
      <c r="S88" s="182" t="s">
        <v>145</v>
      </c>
      <c r="T88" s="183" t="s">
        <v>145</v>
      </c>
      <c r="U88" s="158">
        <v>0.73243999999999998</v>
      </c>
      <c r="V88" s="158">
        <f>ROUND(E88*U88,2)</f>
        <v>61.37</v>
      </c>
      <c r="W88" s="158"/>
      <c r="X88" s="158" t="s">
        <v>146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147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69">
        <v>26</v>
      </c>
      <c r="B89" s="170" t="s">
        <v>255</v>
      </c>
      <c r="C89" s="187" t="s">
        <v>256</v>
      </c>
      <c r="D89" s="171" t="s">
        <v>203</v>
      </c>
      <c r="E89" s="172">
        <v>145.59280000000001</v>
      </c>
      <c r="F89" s="173"/>
      <c r="G89" s="174">
        <f>ROUND(E89*F89,2)</f>
        <v>0</v>
      </c>
      <c r="H89" s="173"/>
      <c r="I89" s="174">
        <f>ROUND(E89*H89,2)</f>
        <v>0</v>
      </c>
      <c r="J89" s="173"/>
      <c r="K89" s="174">
        <f>ROUND(E89*J89,2)</f>
        <v>0</v>
      </c>
      <c r="L89" s="174">
        <v>21</v>
      </c>
      <c r="M89" s="174">
        <f>G89*(1+L89/100)</f>
        <v>0</v>
      </c>
      <c r="N89" s="174">
        <v>2.495E-2</v>
      </c>
      <c r="O89" s="174">
        <f>ROUND(E89*N89,2)</f>
        <v>3.63</v>
      </c>
      <c r="P89" s="174">
        <v>0</v>
      </c>
      <c r="Q89" s="174">
        <f>ROUND(E89*P89,2)</f>
        <v>0</v>
      </c>
      <c r="R89" s="174" t="s">
        <v>170</v>
      </c>
      <c r="S89" s="174" t="s">
        <v>145</v>
      </c>
      <c r="T89" s="175" t="s">
        <v>145</v>
      </c>
      <c r="U89" s="158">
        <v>0.37</v>
      </c>
      <c r="V89" s="158">
        <f>ROUND(E89*U89,2)</f>
        <v>53.87</v>
      </c>
      <c r="W89" s="158"/>
      <c r="X89" s="158" t="s">
        <v>146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147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253" t="s">
        <v>257</v>
      </c>
      <c r="D90" s="254"/>
      <c r="E90" s="254"/>
      <c r="F90" s="254"/>
      <c r="G90" s="254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48"/>
      <c r="Z90" s="148"/>
      <c r="AA90" s="148"/>
      <c r="AB90" s="148"/>
      <c r="AC90" s="148"/>
      <c r="AD90" s="148"/>
      <c r="AE90" s="148"/>
      <c r="AF90" s="148"/>
      <c r="AG90" s="148" t="s">
        <v>149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76" t="str">
        <f>C90</f>
        <v>omítka vápenocementová, strojně nebo ručně nanášená v podlaží i ve schodišti na jakýkoliv druh podkladu, kompletní souvrství</v>
      </c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257" t="s">
        <v>258</v>
      </c>
      <c r="D91" s="258"/>
      <c r="E91" s="258"/>
      <c r="F91" s="258"/>
      <c r="G91" s="2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48"/>
      <c r="Z91" s="148"/>
      <c r="AA91" s="148"/>
      <c r="AB91" s="148"/>
      <c r="AC91" s="148"/>
      <c r="AD91" s="148"/>
      <c r="AE91" s="148"/>
      <c r="AF91" s="148"/>
      <c r="AG91" s="148" t="s">
        <v>217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8" t="s">
        <v>259</v>
      </c>
      <c r="D92" s="160"/>
      <c r="E92" s="161">
        <v>18.640999999999998</v>
      </c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48"/>
      <c r="Z92" s="148"/>
      <c r="AA92" s="148"/>
      <c r="AB92" s="148"/>
      <c r="AC92" s="148"/>
      <c r="AD92" s="148"/>
      <c r="AE92" s="148"/>
      <c r="AF92" s="148"/>
      <c r="AG92" s="148" t="s">
        <v>151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8" t="s">
        <v>260</v>
      </c>
      <c r="D93" s="160"/>
      <c r="E93" s="161">
        <v>15.055999999999999</v>
      </c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48"/>
      <c r="Z93" s="148"/>
      <c r="AA93" s="148"/>
      <c r="AB93" s="148"/>
      <c r="AC93" s="148"/>
      <c r="AD93" s="148"/>
      <c r="AE93" s="148"/>
      <c r="AF93" s="148"/>
      <c r="AG93" s="148" t="s">
        <v>151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8" t="s">
        <v>261</v>
      </c>
      <c r="D94" s="160"/>
      <c r="E94" s="161">
        <v>15.9505</v>
      </c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8"/>
      <c r="Z94" s="148"/>
      <c r="AA94" s="148"/>
      <c r="AB94" s="148"/>
      <c r="AC94" s="148"/>
      <c r="AD94" s="148"/>
      <c r="AE94" s="148"/>
      <c r="AF94" s="148"/>
      <c r="AG94" s="148" t="s">
        <v>151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8" t="s">
        <v>262</v>
      </c>
      <c r="D95" s="160"/>
      <c r="E95" s="161">
        <v>12.648999999999999</v>
      </c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8"/>
      <c r="Z95" s="148"/>
      <c r="AA95" s="148"/>
      <c r="AB95" s="148"/>
      <c r="AC95" s="148"/>
      <c r="AD95" s="148"/>
      <c r="AE95" s="148"/>
      <c r="AF95" s="148"/>
      <c r="AG95" s="148" t="s">
        <v>151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8" t="s">
        <v>263</v>
      </c>
      <c r="D96" s="160"/>
      <c r="E96" s="161">
        <v>13.101000000000001</v>
      </c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48"/>
      <c r="Z96" s="148"/>
      <c r="AA96" s="148"/>
      <c r="AB96" s="148"/>
      <c r="AC96" s="148"/>
      <c r="AD96" s="148"/>
      <c r="AE96" s="148"/>
      <c r="AF96" s="148"/>
      <c r="AG96" s="148" t="s">
        <v>151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8" t="s">
        <v>264</v>
      </c>
      <c r="D97" s="160"/>
      <c r="E97" s="161">
        <v>30.831499999999998</v>
      </c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158"/>
      <c r="W97" s="158"/>
      <c r="X97" s="158"/>
      <c r="Y97" s="148"/>
      <c r="Z97" s="148"/>
      <c r="AA97" s="148"/>
      <c r="AB97" s="148"/>
      <c r="AC97" s="148"/>
      <c r="AD97" s="148"/>
      <c r="AE97" s="148"/>
      <c r="AF97" s="148"/>
      <c r="AG97" s="148" t="s">
        <v>151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8" t="s">
        <v>265</v>
      </c>
      <c r="D98" s="160"/>
      <c r="E98" s="161">
        <v>34.878999999999998</v>
      </c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48"/>
      <c r="Z98" s="148"/>
      <c r="AA98" s="148"/>
      <c r="AB98" s="148"/>
      <c r="AC98" s="148"/>
      <c r="AD98" s="148"/>
      <c r="AE98" s="148"/>
      <c r="AF98" s="148"/>
      <c r="AG98" s="148" t="s">
        <v>151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8" t="s">
        <v>266</v>
      </c>
      <c r="D99" s="160"/>
      <c r="E99" s="161">
        <v>4.4847999999999999</v>
      </c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48"/>
      <c r="Z99" s="148"/>
      <c r="AA99" s="148"/>
      <c r="AB99" s="148"/>
      <c r="AC99" s="148"/>
      <c r="AD99" s="148"/>
      <c r="AE99" s="148"/>
      <c r="AF99" s="148"/>
      <c r="AG99" s="148" t="s">
        <v>151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69">
        <v>27</v>
      </c>
      <c r="B100" s="170" t="s">
        <v>267</v>
      </c>
      <c r="C100" s="187" t="s">
        <v>268</v>
      </c>
      <c r="D100" s="171" t="s">
        <v>203</v>
      </c>
      <c r="E100" s="172">
        <v>17.827999999999999</v>
      </c>
      <c r="F100" s="173"/>
      <c r="G100" s="174">
        <f>ROUND(E100*F100,2)</f>
        <v>0</v>
      </c>
      <c r="H100" s="173"/>
      <c r="I100" s="174">
        <f>ROUND(E100*H100,2)</f>
        <v>0</v>
      </c>
      <c r="J100" s="173"/>
      <c r="K100" s="174">
        <f>ROUND(E100*J100,2)</f>
        <v>0</v>
      </c>
      <c r="L100" s="174">
        <v>21</v>
      </c>
      <c r="M100" s="174">
        <f>G100*(1+L100/100)</f>
        <v>0</v>
      </c>
      <c r="N100" s="174">
        <v>2.7980000000000001E-2</v>
      </c>
      <c r="O100" s="174">
        <f>ROUND(E100*N100,2)</f>
        <v>0.5</v>
      </c>
      <c r="P100" s="174">
        <v>0</v>
      </c>
      <c r="Q100" s="174">
        <f>ROUND(E100*P100,2)</f>
        <v>0</v>
      </c>
      <c r="R100" s="174" t="s">
        <v>170</v>
      </c>
      <c r="S100" s="174" t="s">
        <v>145</v>
      </c>
      <c r="T100" s="175" t="s">
        <v>145</v>
      </c>
      <c r="U100" s="158">
        <v>0.63</v>
      </c>
      <c r="V100" s="158">
        <f>ROUND(E100*U100,2)</f>
        <v>11.23</v>
      </c>
      <c r="W100" s="158"/>
      <c r="X100" s="158" t="s">
        <v>146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147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253" t="s">
        <v>257</v>
      </c>
      <c r="D101" s="254"/>
      <c r="E101" s="254"/>
      <c r="F101" s="254"/>
      <c r="G101" s="254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149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76" t="str">
        <f>C101</f>
        <v>omítka vápenocementová, strojně nebo ručně nanášená v podlaží i ve schodišti na jakýkoliv druh podkladu, kompletní souvrství</v>
      </c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257" t="s">
        <v>269</v>
      </c>
      <c r="D102" s="258"/>
      <c r="E102" s="258"/>
      <c r="F102" s="258"/>
      <c r="G102" s="2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217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8" t="s">
        <v>270</v>
      </c>
      <c r="D103" s="160"/>
      <c r="E103" s="161">
        <v>5.2359999999999998</v>
      </c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151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8" t="s">
        <v>271</v>
      </c>
      <c r="D104" s="160"/>
      <c r="E104" s="161">
        <v>6.7119999999999997</v>
      </c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151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8" t="s">
        <v>272</v>
      </c>
      <c r="D105" s="160"/>
      <c r="E105" s="161">
        <v>2.94</v>
      </c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151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8" t="s">
        <v>273</v>
      </c>
      <c r="D106" s="160"/>
      <c r="E106" s="161">
        <v>2.94</v>
      </c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58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151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x14ac:dyDescent="0.2">
      <c r="A107" s="163" t="s">
        <v>139</v>
      </c>
      <c r="B107" s="164" t="s">
        <v>68</v>
      </c>
      <c r="C107" s="186" t="s">
        <v>69</v>
      </c>
      <c r="D107" s="165"/>
      <c r="E107" s="166"/>
      <c r="F107" s="167"/>
      <c r="G107" s="167">
        <f>SUMIF(AG108:AG109,"&lt;&gt;NOR",G108:G109)</f>
        <v>0</v>
      </c>
      <c r="H107" s="167"/>
      <c r="I107" s="167">
        <f>SUM(I108:I109)</f>
        <v>0</v>
      </c>
      <c r="J107" s="167"/>
      <c r="K107" s="167">
        <f>SUM(K108:K109)</f>
        <v>0</v>
      </c>
      <c r="L107" s="167"/>
      <c r="M107" s="167">
        <f>SUM(M108:M109)</f>
        <v>0</v>
      </c>
      <c r="N107" s="167"/>
      <c r="O107" s="167">
        <f>SUM(O108:O109)</f>
        <v>0</v>
      </c>
      <c r="P107" s="167"/>
      <c r="Q107" s="167">
        <f>SUM(Q108:Q109)</f>
        <v>0</v>
      </c>
      <c r="R107" s="167"/>
      <c r="S107" s="167"/>
      <c r="T107" s="168"/>
      <c r="U107" s="162"/>
      <c r="V107" s="162">
        <f>SUM(V108:V109)</f>
        <v>22.36</v>
      </c>
      <c r="W107" s="162"/>
      <c r="X107" s="162"/>
      <c r="AG107" t="s">
        <v>140</v>
      </c>
    </row>
    <row r="108" spans="1:60" outlineLevel="1" x14ac:dyDescent="0.2">
      <c r="A108" s="169">
        <v>28</v>
      </c>
      <c r="B108" s="170" t="s">
        <v>274</v>
      </c>
      <c r="C108" s="187" t="s">
        <v>275</v>
      </c>
      <c r="D108" s="171" t="s">
        <v>203</v>
      </c>
      <c r="E108" s="172">
        <v>52.008200000000002</v>
      </c>
      <c r="F108" s="173"/>
      <c r="G108" s="174">
        <f>ROUND(E108*F108,2)</f>
        <v>0</v>
      </c>
      <c r="H108" s="173"/>
      <c r="I108" s="174">
        <f>ROUND(E108*H108,2)</f>
        <v>0</v>
      </c>
      <c r="J108" s="173"/>
      <c r="K108" s="174">
        <f>ROUND(E108*J108,2)</f>
        <v>0</v>
      </c>
      <c r="L108" s="174">
        <v>21</v>
      </c>
      <c r="M108" s="174">
        <f>G108*(1+L108/100)</f>
        <v>0</v>
      </c>
      <c r="N108" s="174">
        <v>0</v>
      </c>
      <c r="O108" s="174">
        <f>ROUND(E108*N108,2)</f>
        <v>0</v>
      </c>
      <c r="P108" s="174">
        <v>0</v>
      </c>
      <c r="Q108" s="174">
        <f>ROUND(E108*P108,2)</f>
        <v>0</v>
      </c>
      <c r="R108" s="174" t="s">
        <v>170</v>
      </c>
      <c r="S108" s="174" t="s">
        <v>145</v>
      </c>
      <c r="T108" s="175" t="s">
        <v>145</v>
      </c>
      <c r="U108" s="158">
        <v>0.43</v>
      </c>
      <c r="V108" s="158">
        <f>ROUND(E108*U108,2)</f>
        <v>22.36</v>
      </c>
      <c r="W108" s="158"/>
      <c r="X108" s="158" t="s">
        <v>146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147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8" t="s">
        <v>276</v>
      </c>
      <c r="D109" s="160"/>
      <c r="E109" s="161">
        <v>52.008200000000002</v>
      </c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151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x14ac:dyDescent="0.2">
      <c r="A110" s="163" t="s">
        <v>139</v>
      </c>
      <c r="B110" s="164" t="s">
        <v>70</v>
      </c>
      <c r="C110" s="186" t="s">
        <v>71</v>
      </c>
      <c r="D110" s="165"/>
      <c r="E110" s="166"/>
      <c r="F110" s="167"/>
      <c r="G110" s="167">
        <f>SUMIF(AG111:AG112,"&lt;&gt;NOR",G111:G112)</f>
        <v>0</v>
      </c>
      <c r="H110" s="167"/>
      <c r="I110" s="167">
        <f>SUM(I111:I112)</f>
        <v>0</v>
      </c>
      <c r="J110" s="167"/>
      <c r="K110" s="167">
        <f>SUM(K111:K112)</f>
        <v>0</v>
      </c>
      <c r="L110" s="167"/>
      <c r="M110" s="167">
        <f>SUM(M111:M112)</f>
        <v>0</v>
      </c>
      <c r="N110" s="167"/>
      <c r="O110" s="167">
        <f>SUM(O111:O112)</f>
        <v>17.77</v>
      </c>
      <c r="P110" s="167"/>
      <c r="Q110" s="167">
        <f>SUM(Q111:Q112)</f>
        <v>0</v>
      </c>
      <c r="R110" s="167"/>
      <c r="S110" s="167"/>
      <c r="T110" s="168"/>
      <c r="U110" s="162"/>
      <c r="V110" s="162">
        <f>SUM(V111:V112)</f>
        <v>23.89</v>
      </c>
      <c r="W110" s="162"/>
      <c r="X110" s="162"/>
      <c r="AG110" t="s">
        <v>140</v>
      </c>
    </row>
    <row r="111" spans="1:60" outlineLevel="1" x14ac:dyDescent="0.2">
      <c r="A111" s="169">
        <v>29</v>
      </c>
      <c r="B111" s="170" t="s">
        <v>277</v>
      </c>
      <c r="C111" s="187" t="s">
        <v>278</v>
      </c>
      <c r="D111" s="171" t="s">
        <v>143</v>
      </c>
      <c r="E111" s="172">
        <v>9.26</v>
      </c>
      <c r="F111" s="173"/>
      <c r="G111" s="174">
        <f>ROUND(E111*F111,2)</f>
        <v>0</v>
      </c>
      <c r="H111" s="173"/>
      <c r="I111" s="174">
        <f>ROUND(E111*H111,2)</f>
        <v>0</v>
      </c>
      <c r="J111" s="173"/>
      <c r="K111" s="174">
        <f>ROUND(E111*J111,2)</f>
        <v>0</v>
      </c>
      <c r="L111" s="174">
        <v>21</v>
      </c>
      <c r="M111" s="174">
        <f>G111*(1+L111/100)</f>
        <v>0</v>
      </c>
      <c r="N111" s="174">
        <v>1.919</v>
      </c>
      <c r="O111" s="174">
        <f>ROUND(E111*N111,2)</f>
        <v>17.77</v>
      </c>
      <c r="P111" s="174">
        <v>0</v>
      </c>
      <c r="Q111" s="174">
        <f>ROUND(E111*P111,2)</f>
        <v>0</v>
      </c>
      <c r="R111" s="174" t="s">
        <v>170</v>
      </c>
      <c r="S111" s="174" t="s">
        <v>145</v>
      </c>
      <c r="T111" s="175" t="s">
        <v>145</v>
      </c>
      <c r="U111" s="158">
        <v>2.58</v>
      </c>
      <c r="V111" s="158">
        <f>ROUND(E111*U111,2)</f>
        <v>23.89</v>
      </c>
      <c r="W111" s="158"/>
      <c r="X111" s="158" t="s">
        <v>146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147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8" t="s">
        <v>279</v>
      </c>
      <c r="D112" s="160"/>
      <c r="E112" s="161">
        <v>9.26</v>
      </c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151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x14ac:dyDescent="0.2">
      <c r="A113" s="163" t="s">
        <v>139</v>
      </c>
      <c r="B113" s="164" t="s">
        <v>72</v>
      </c>
      <c r="C113" s="186" t="s">
        <v>73</v>
      </c>
      <c r="D113" s="165"/>
      <c r="E113" s="166"/>
      <c r="F113" s="167"/>
      <c r="G113" s="167">
        <f>SUMIF(AG114:AG118,"&lt;&gt;NOR",G114:G118)</f>
        <v>0</v>
      </c>
      <c r="H113" s="167"/>
      <c r="I113" s="167">
        <f>SUM(I114:I118)</f>
        <v>0</v>
      </c>
      <c r="J113" s="167"/>
      <c r="K113" s="167">
        <f>SUM(K114:K118)</f>
        <v>0</v>
      </c>
      <c r="L113" s="167"/>
      <c r="M113" s="167">
        <f>SUM(M114:M118)</f>
        <v>0</v>
      </c>
      <c r="N113" s="167"/>
      <c r="O113" s="167">
        <f>SUM(O114:O118)</f>
        <v>0.21000000000000002</v>
      </c>
      <c r="P113" s="167"/>
      <c r="Q113" s="167">
        <f>SUM(Q114:Q118)</f>
        <v>0</v>
      </c>
      <c r="R113" s="167"/>
      <c r="S113" s="167"/>
      <c r="T113" s="168"/>
      <c r="U113" s="162"/>
      <c r="V113" s="162">
        <f>SUM(V114:V118)</f>
        <v>8.01</v>
      </c>
      <c r="W113" s="162"/>
      <c r="X113" s="162"/>
      <c r="AG113" t="s">
        <v>140</v>
      </c>
    </row>
    <row r="114" spans="1:60" ht="22.5" outlineLevel="1" x14ac:dyDescent="0.2">
      <c r="A114" s="169">
        <v>30</v>
      </c>
      <c r="B114" s="170" t="s">
        <v>280</v>
      </c>
      <c r="C114" s="187" t="s">
        <v>281</v>
      </c>
      <c r="D114" s="171" t="s">
        <v>214</v>
      </c>
      <c r="E114" s="172">
        <v>10.51</v>
      </c>
      <c r="F114" s="173"/>
      <c r="G114" s="174">
        <f>ROUND(E114*F114,2)</f>
        <v>0</v>
      </c>
      <c r="H114" s="173"/>
      <c r="I114" s="174">
        <f>ROUND(E114*H114,2)</f>
        <v>0</v>
      </c>
      <c r="J114" s="173"/>
      <c r="K114" s="174">
        <f>ROUND(E114*J114,2)</f>
        <v>0</v>
      </c>
      <c r="L114" s="174">
        <v>21</v>
      </c>
      <c r="M114" s="174">
        <f>G114*(1+L114/100)</f>
        <v>0</v>
      </c>
      <c r="N114" s="174">
        <v>1.4930000000000001E-2</v>
      </c>
      <c r="O114" s="174">
        <f>ROUND(E114*N114,2)</f>
        <v>0.16</v>
      </c>
      <c r="P114" s="174">
        <v>0</v>
      </c>
      <c r="Q114" s="174">
        <f>ROUND(E114*P114,2)</f>
        <v>0</v>
      </c>
      <c r="R114" s="174" t="s">
        <v>170</v>
      </c>
      <c r="S114" s="174" t="s">
        <v>145</v>
      </c>
      <c r="T114" s="175" t="s">
        <v>145</v>
      </c>
      <c r="U114" s="158">
        <v>0.53</v>
      </c>
      <c r="V114" s="158">
        <f>ROUND(E114*U114,2)</f>
        <v>5.57</v>
      </c>
      <c r="W114" s="158"/>
      <c r="X114" s="158" t="s">
        <v>146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147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253" t="s">
        <v>282</v>
      </c>
      <c r="D115" s="254"/>
      <c r="E115" s="254"/>
      <c r="F115" s="254"/>
      <c r="G115" s="254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149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76" t="str">
        <f>C115</f>
        <v>na montážní pěnu, zapravení omítky pod parapetem, těsnění spáry mezi parapetem a rámem okna, dodávka silikonu.</v>
      </c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8" t="s">
        <v>283</v>
      </c>
      <c r="D116" s="160"/>
      <c r="E116" s="161">
        <v>10.51</v>
      </c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  <c r="P116" s="158"/>
      <c r="Q116" s="158"/>
      <c r="R116" s="158"/>
      <c r="S116" s="158"/>
      <c r="T116" s="158"/>
      <c r="U116" s="158"/>
      <c r="V116" s="158"/>
      <c r="W116" s="158"/>
      <c r="X116" s="158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151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69">
        <v>31</v>
      </c>
      <c r="B117" s="170" t="s">
        <v>284</v>
      </c>
      <c r="C117" s="187" t="s">
        <v>285</v>
      </c>
      <c r="D117" s="171" t="s">
        <v>214</v>
      </c>
      <c r="E117" s="172">
        <v>6.78</v>
      </c>
      <c r="F117" s="173"/>
      <c r="G117" s="174">
        <f>ROUND(E117*F117,2)</f>
        <v>0</v>
      </c>
      <c r="H117" s="173"/>
      <c r="I117" s="174">
        <f>ROUND(E117*H117,2)</f>
        <v>0</v>
      </c>
      <c r="J117" s="173"/>
      <c r="K117" s="174">
        <f>ROUND(E117*J117,2)</f>
        <v>0</v>
      </c>
      <c r="L117" s="174">
        <v>21</v>
      </c>
      <c r="M117" s="174">
        <f>G117*(1+L117/100)</f>
        <v>0</v>
      </c>
      <c r="N117" s="174">
        <v>6.6499999999999997E-3</v>
      </c>
      <c r="O117" s="174">
        <f>ROUND(E117*N117,2)</f>
        <v>0.05</v>
      </c>
      <c r="P117" s="174">
        <v>0</v>
      </c>
      <c r="Q117" s="174">
        <f>ROUND(E117*P117,2)</f>
        <v>0</v>
      </c>
      <c r="R117" s="174"/>
      <c r="S117" s="174" t="s">
        <v>286</v>
      </c>
      <c r="T117" s="175" t="s">
        <v>287</v>
      </c>
      <c r="U117" s="158">
        <v>0.36</v>
      </c>
      <c r="V117" s="158">
        <f>ROUND(E117*U117,2)</f>
        <v>2.44</v>
      </c>
      <c r="W117" s="158"/>
      <c r="X117" s="158" t="s">
        <v>146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147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8" t="s">
        <v>288</v>
      </c>
      <c r="D118" s="160"/>
      <c r="E118" s="161">
        <v>6.78</v>
      </c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151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x14ac:dyDescent="0.2">
      <c r="A119" s="163" t="s">
        <v>139</v>
      </c>
      <c r="B119" s="164" t="s">
        <v>74</v>
      </c>
      <c r="C119" s="186" t="s">
        <v>75</v>
      </c>
      <c r="D119" s="165"/>
      <c r="E119" s="166"/>
      <c r="F119" s="167"/>
      <c r="G119" s="167">
        <f>SUMIF(AG120:AG122,"&lt;&gt;NOR",G120:G122)</f>
        <v>0</v>
      </c>
      <c r="H119" s="167"/>
      <c r="I119" s="167">
        <f>SUM(I120:I122)</f>
        <v>0</v>
      </c>
      <c r="J119" s="167"/>
      <c r="K119" s="167">
        <f>SUM(K120:K122)</f>
        <v>0</v>
      </c>
      <c r="L119" s="167"/>
      <c r="M119" s="167">
        <f>SUM(M120:M122)</f>
        <v>0</v>
      </c>
      <c r="N119" s="167"/>
      <c r="O119" s="167">
        <f>SUM(O120:O122)</f>
        <v>10.71</v>
      </c>
      <c r="P119" s="167"/>
      <c r="Q119" s="167">
        <f>SUM(Q120:Q122)</f>
        <v>0</v>
      </c>
      <c r="R119" s="167"/>
      <c r="S119" s="167"/>
      <c r="T119" s="168"/>
      <c r="U119" s="162"/>
      <c r="V119" s="162">
        <f>SUM(V120:V122)</f>
        <v>14.81</v>
      </c>
      <c r="W119" s="162"/>
      <c r="X119" s="162"/>
      <c r="AG119" t="s">
        <v>140</v>
      </c>
    </row>
    <row r="120" spans="1:60" ht="45" outlineLevel="1" x14ac:dyDescent="0.2">
      <c r="A120" s="169">
        <v>32</v>
      </c>
      <c r="B120" s="170" t="s">
        <v>289</v>
      </c>
      <c r="C120" s="187" t="s">
        <v>290</v>
      </c>
      <c r="D120" s="171" t="s">
        <v>214</v>
      </c>
      <c r="E120" s="172">
        <v>43.95</v>
      </c>
      <c r="F120" s="173"/>
      <c r="G120" s="174">
        <f>ROUND(E120*F120,2)</f>
        <v>0</v>
      </c>
      <c r="H120" s="173"/>
      <c r="I120" s="174">
        <f>ROUND(E120*H120,2)</f>
        <v>0</v>
      </c>
      <c r="J120" s="173"/>
      <c r="K120" s="174">
        <f>ROUND(E120*J120,2)</f>
        <v>0</v>
      </c>
      <c r="L120" s="174">
        <v>21</v>
      </c>
      <c r="M120" s="174">
        <f>G120*(1+L120/100)</f>
        <v>0</v>
      </c>
      <c r="N120" s="174">
        <v>0.24357999999999999</v>
      </c>
      <c r="O120" s="174">
        <f>ROUND(E120*N120,2)</f>
        <v>10.71</v>
      </c>
      <c r="P120" s="174">
        <v>0</v>
      </c>
      <c r="Q120" s="174">
        <f>ROUND(E120*P120,2)</f>
        <v>0</v>
      </c>
      <c r="R120" s="174" t="s">
        <v>244</v>
      </c>
      <c r="S120" s="174" t="s">
        <v>145</v>
      </c>
      <c r="T120" s="175" t="s">
        <v>145</v>
      </c>
      <c r="U120" s="158">
        <v>0.33704000000000001</v>
      </c>
      <c r="V120" s="158">
        <f>ROUND(E120*U120,2)</f>
        <v>14.81</v>
      </c>
      <c r="W120" s="158"/>
      <c r="X120" s="158" t="s">
        <v>146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147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253" t="s">
        <v>291</v>
      </c>
      <c r="D121" s="254"/>
      <c r="E121" s="254"/>
      <c r="F121" s="254"/>
      <c r="G121" s="254"/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149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8" t="s">
        <v>292</v>
      </c>
      <c r="D122" s="160"/>
      <c r="E122" s="161">
        <v>43.95</v>
      </c>
      <c r="F122" s="158"/>
      <c r="G122" s="158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151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x14ac:dyDescent="0.2">
      <c r="A123" s="163" t="s">
        <v>139</v>
      </c>
      <c r="B123" s="164" t="s">
        <v>76</v>
      </c>
      <c r="C123" s="186" t="s">
        <v>77</v>
      </c>
      <c r="D123" s="165"/>
      <c r="E123" s="166"/>
      <c r="F123" s="167"/>
      <c r="G123" s="167">
        <f>SUMIF(AG124:AG124,"&lt;&gt;NOR",G124:G124)</f>
        <v>0</v>
      </c>
      <c r="H123" s="167"/>
      <c r="I123" s="167">
        <f>SUM(I124:I124)</f>
        <v>0</v>
      </c>
      <c r="J123" s="167"/>
      <c r="K123" s="167">
        <f>SUM(K124:K124)</f>
        <v>0</v>
      </c>
      <c r="L123" s="167"/>
      <c r="M123" s="167">
        <f>SUM(M124:M124)</f>
        <v>0</v>
      </c>
      <c r="N123" s="167"/>
      <c r="O123" s="167">
        <f>SUM(O124:O124)</f>
        <v>0.14000000000000001</v>
      </c>
      <c r="P123" s="167"/>
      <c r="Q123" s="167">
        <f>SUM(Q124:Q124)</f>
        <v>0</v>
      </c>
      <c r="R123" s="167"/>
      <c r="S123" s="167"/>
      <c r="T123" s="168"/>
      <c r="U123" s="162"/>
      <c r="V123" s="162">
        <f>SUM(V124:V124)</f>
        <v>19.260000000000002</v>
      </c>
      <c r="W123" s="162"/>
      <c r="X123" s="162"/>
      <c r="AG123" t="s">
        <v>140</v>
      </c>
    </row>
    <row r="124" spans="1:60" outlineLevel="1" x14ac:dyDescent="0.2">
      <c r="A124" s="177">
        <v>33</v>
      </c>
      <c r="B124" s="178" t="s">
        <v>293</v>
      </c>
      <c r="C124" s="189" t="s">
        <v>294</v>
      </c>
      <c r="D124" s="179" t="s">
        <v>203</v>
      </c>
      <c r="E124" s="180">
        <v>90</v>
      </c>
      <c r="F124" s="181"/>
      <c r="G124" s="182">
        <f>ROUND(E124*F124,2)</f>
        <v>0</v>
      </c>
      <c r="H124" s="181"/>
      <c r="I124" s="182">
        <f>ROUND(E124*H124,2)</f>
        <v>0</v>
      </c>
      <c r="J124" s="181"/>
      <c r="K124" s="182">
        <f>ROUND(E124*J124,2)</f>
        <v>0</v>
      </c>
      <c r="L124" s="182">
        <v>21</v>
      </c>
      <c r="M124" s="182">
        <f>G124*(1+L124/100)</f>
        <v>0</v>
      </c>
      <c r="N124" s="182">
        <v>1.58E-3</v>
      </c>
      <c r="O124" s="182">
        <f>ROUND(E124*N124,2)</f>
        <v>0.14000000000000001</v>
      </c>
      <c r="P124" s="182">
        <v>0</v>
      </c>
      <c r="Q124" s="182">
        <f>ROUND(E124*P124,2)</f>
        <v>0</v>
      </c>
      <c r="R124" s="182" t="s">
        <v>295</v>
      </c>
      <c r="S124" s="182" t="s">
        <v>145</v>
      </c>
      <c r="T124" s="183" t="s">
        <v>145</v>
      </c>
      <c r="U124" s="158">
        <v>0.214</v>
      </c>
      <c r="V124" s="158">
        <f>ROUND(E124*U124,2)</f>
        <v>19.260000000000002</v>
      </c>
      <c r="W124" s="158"/>
      <c r="X124" s="158" t="s">
        <v>146</v>
      </c>
      <c r="Y124" s="148"/>
      <c r="Z124" s="148"/>
      <c r="AA124" s="148"/>
      <c r="AB124" s="148"/>
      <c r="AC124" s="148"/>
      <c r="AD124" s="148"/>
      <c r="AE124" s="148"/>
      <c r="AF124" s="148"/>
      <c r="AG124" s="148" t="s">
        <v>147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x14ac:dyDescent="0.2">
      <c r="A125" s="163" t="s">
        <v>139</v>
      </c>
      <c r="B125" s="164" t="s">
        <v>78</v>
      </c>
      <c r="C125" s="186" t="s">
        <v>79</v>
      </c>
      <c r="D125" s="165"/>
      <c r="E125" s="166"/>
      <c r="F125" s="167"/>
      <c r="G125" s="167">
        <f>SUMIF(AG126:AG126,"&lt;&gt;NOR",G126:G126)</f>
        <v>0</v>
      </c>
      <c r="H125" s="167"/>
      <c r="I125" s="167">
        <f>SUM(I126:I126)</f>
        <v>0</v>
      </c>
      <c r="J125" s="167"/>
      <c r="K125" s="167">
        <f>SUM(K126:K126)</f>
        <v>0</v>
      </c>
      <c r="L125" s="167"/>
      <c r="M125" s="167">
        <f>SUM(M126:M126)</f>
        <v>0</v>
      </c>
      <c r="N125" s="167"/>
      <c r="O125" s="167">
        <f>SUM(O126:O126)</f>
        <v>0</v>
      </c>
      <c r="P125" s="167"/>
      <c r="Q125" s="167">
        <f>SUM(Q126:Q126)</f>
        <v>0</v>
      </c>
      <c r="R125" s="167"/>
      <c r="S125" s="167"/>
      <c r="T125" s="168"/>
      <c r="U125" s="162"/>
      <c r="V125" s="162">
        <f>SUM(V126:V126)</f>
        <v>28.52</v>
      </c>
      <c r="W125" s="162"/>
      <c r="X125" s="162"/>
      <c r="AG125" t="s">
        <v>140</v>
      </c>
    </row>
    <row r="126" spans="1:60" ht="56.25" outlineLevel="1" x14ac:dyDescent="0.2">
      <c r="A126" s="177">
        <v>34</v>
      </c>
      <c r="B126" s="178" t="s">
        <v>296</v>
      </c>
      <c r="C126" s="189" t="s">
        <v>297</v>
      </c>
      <c r="D126" s="179" t="s">
        <v>203</v>
      </c>
      <c r="E126" s="180">
        <v>92.6</v>
      </c>
      <c r="F126" s="181"/>
      <c r="G126" s="182">
        <f>ROUND(E126*F126,2)</f>
        <v>0</v>
      </c>
      <c r="H126" s="181"/>
      <c r="I126" s="182">
        <f>ROUND(E126*H126,2)</f>
        <v>0</v>
      </c>
      <c r="J126" s="181"/>
      <c r="K126" s="182">
        <f>ROUND(E126*J126,2)</f>
        <v>0</v>
      </c>
      <c r="L126" s="182">
        <v>21</v>
      </c>
      <c r="M126" s="182">
        <f>G126*(1+L126/100)</f>
        <v>0</v>
      </c>
      <c r="N126" s="182">
        <v>4.0000000000000003E-5</v>
      </c>
      <c r="O126" s="182">
        <f>ROUND(E126*N126,2)</f>
        <v>0</v>
      </c>
      <c r="P126" s="182">
        <v>0</v>
      </c>
      <c r="Q126" s="182">
        <f>ROUND(E126*P126,2)</f>
        <v>0</v>
      </c>
      <c r="R126" s="182" t="s">
        <v>170</v>
      </c>
      <c r="S126" s="182" t="s">
        <v>145</v>
      </c>
      <c r="T126" s="183" t="s">
        <v>145</v>
      </c>
      <c r="U126" s="158">
        <v>0.308</v>
      </c>
      <c r="V126" s="158">
        <f>ROUND(E126*U126,2)</f>
        <v>28.52</v>
      </c>
      <c r="W126" s="158"/>
      <c r="X126" s="158" t="s">
        <v>146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147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x14ac:dyDescent="0.2">
      <c r="A127" s="163" t="s">
        <v>139</v>
      </c>
      <c r="B127" s="164" t="s">
        <v>80</v>
      </c>
      <c r="C127" s="186" t="s">
        <v>81</v>
      </c>
      <c r="D127" s="165"/>
      <c r="E127" s="166"/>
      <c r="F127" s="167"/>
      <c r="G127" s="167">
        <f>SUMIF(AG128:AG176,"&lt;&gt;NOR",G128:G176)</f>
        <v>0</v>
      </c>
      <c r="H127" s="167"/>
      <c r="I127" s="167">
        <f>SUM(I128:I176)</f>
        <v>0</v>
      </c>
      <c r="J127" s="167"/>
      <c r="K127" s="167">
        <f>SUM(K128:K176)</f>
        <v>0</v>
      </c>
      <c r="L127" s="167"/>
      <c r="M127" s="167">
        <f>SUM(M128:M176)</f>
        <v>0</v>
      </c>
      <c r="N127" s="167"/>
      <c r="O127" s="167">
        <f>SUM(O128:O176)</f>
        <v>0.05</v>
      </c>
      <c r="P127" s="167"/>
      <c r="Q127" s="167">
        <f>SUM(Q128:Q176)</f>
        <v>74.27</v>
      </c>
      <c r="R127" s="167"/>
      <c r="S127" s="167"/>
      <c r="T127" s="168"/>
      <c r="U127" s="162"/>
      <c r="V127" s="162">
        <f>SUM(V128:V176)</f>
        <v>459.2</v>
      </c>
      <c r="W127" s="162"/>
      <c r="X127" s="162"/>
      <c r="AG127" t="s">
        <v>140</v>
      </c>
    </row>
    <row r="128" spans="1:60" outlineLevel="1" x14ac:dyDescent="0.2">
      <c r="A128" s="169">
        <v>35</v>
      </c>
      <c r="B128" s="170" t="s">
        <v>298</v>
      </c>
      <c r="C128" s="187" t="s">
        <v>299</v>
      </c>
      <c r="D128" s="171" t="s">
        <v>203</v>
      </c>
      <c r="E128" s="172">
        <v>66.1892</v>
      </c>
      <c r="F128" s="173"/>
      <c r="G128" s="174">
        <f>ROUND(E128*F128,2)</f>
        <v>0</v>
      </c>
      <c r="H128" s="173"/>
      <c r="I128" s="174">
        <f>ROUND(E128*H128,2)</f>
        <v>0</v>
      </c>
      <c r="J128" s="173"/>
      <c r="K128" s="174">
        <f>ROUND(E128*J128,2)</f>
        <v>0</v>
      </c>
      <c r="L128" s="174">
        <v>21</v>
      </c>
      <c r="M128" s="174">
        <f>G128*(1+L128/100)</f>
        <v>0</v>
      </c>
      <c r="N128" s="174">
        <v>0</v>
      </c>
      <c r="O128" s="174">
        <f>ROUND(E128*N128,2)</f>
        <v>0</v>
      </c>
      <c r="P128" s="174">
        <v>0</v>
      </c>
      <c r="Q128" s="174">
        <f>ROUND(E128*P128,2)</f>
        <v>0</v>
      </c>
      <c r="R128" s="174" t="s">
        <v>144</v>
      </c>
      <c r="S128" s="174" t="s">
        <v>145</v>
      </c>
      <c r="T128" s="175" t="s">
        <v>145</v>
      </c>
      <c r="U128" s="158">
        <v>0.42</v>
      </c>
      <c r="V128" s="158">
        <f>ROUND(E128*U128,2)</f>
        <v>27.8</v>
      </c>
      <c r="W128" s="158"/>
      <c r="X128" s="158" t="s">
        <v>146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147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ht="22.5" outlineLevel="1" x14ac:dyDescent="0.2">
      <c r="A129" s="155"/>
      <c r="B129" s="156"/>
      <c r="C129" s="253" t="s">
        <v>300</v>
      </c>
      <c r="D129" s="254"/>
      <c r="E129" s="254"/>
      <c r="F129" s="254"/>
      <c r="G129" s="254"/>
      <c r="H129" s="158"/>
      <c r="I129" s="158"/>
      <c r="J129" s="158"/>
      <c r="K129" s="158"/>
      <c r="L129" s="158"/>
      <c r="M129" s="158"/>
      <c r="N129" s="158"/>
      <c r="O129" s="158"/>
      <c r="P129" s="158"/>
      <c r="Q129" s="158"/>
      <c r="R129" s="158"/>
      <c r="S129" s="158"/>
      <c r="T129" s="158"/>
      <c r="U129" s="158"/>
      <c r="V129" s="158"/>
      <c r="W129" s="158"/>
      <c r="X129" s="158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149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76" t="str">
        <f>C129</f>
        <v>po odstřelu od převislých a uvolněných balvanů a úprava stěny pro provedení vrtů a odstřel další etáže při jakékoliv výšce a sklonu stěny,</v>
      </c>
      <c r="BB129" s="148"/>
      <c r="BC129" s="148"/>
      <c r="BD129" s="148"/>
      <c r="BE129" s="148"/>
      <c r="BF129" s="148"/>
      <c r="BG129" s="148"/>
      <c r="BH129" s="148"/>
    </row>
    <row r="130" spans="1:60" ht="22.5" outlineLevel="1" x14ac:dyDescent="0.2">
      <c r="A130" s="177">
        <v>36</v>
      </c>
      <c r="B130" s="178" t="s">
        <v>301</v>
      </c>
      <c r="C130" s="189" t="s">
        <v>302</v>
      </c>
      <c r="D130" s="179" t="s">
        <v>203</v>
      </c>
      <c r="E130" s="180">
        <v>66.1892</v>
      </c>
      <c r="F130" s="181"/>
      <c r="G130" s="182">
        <f>ROUND(E130*F130,2)</f>
        <v>0</v>
      </c>
      <c r="H130" s="181"/>
      <c r="I130" s="182">
        <f>ROUND(E130*H130,2)</f>
        <v>0</v>
      </c>
      <c r="J130" s="181"/>
      <c r="K130" s="182">
        <f>ROUND(E130*J130,2)</f>
        <v>0</v>
      </c>
      <c r="L130" s="182">
        <v>21</v>
      </c>
      <c r="M130" s="182">
        <f>G130*(1+L130/100)</f>
        <v>0</v>
      </c>
      <c r="N130" s="182">
        <v>0</v>
      </c>
      <c r="O130" s="182">
        <f>ROUND(E130*N130,2)</f>
        <v>0</v>
      </c>
      <c r="P130" s="182">
        <v>0</v>
      </c>
      <c r="Q130" s="182">
        <f>ROUND(E130*P130,2)</f>
        <v>0</v>
      </c>
      <c r="R130" s="182" t="s">
        <v>238</v>
      </c>
      <c r="S130" s="182" t="s">
        <v>145</v>
      </c>
      <c r="T130" s="183" t="s">
        <v>145</v>
      </c>
      <c r="U130" s="158">
        <v>0.53</v>
      </c>
      <c r="V130" s="158">
        <f>ROUND(E130*U130,2)</f>
        <v>35.08</v>
      </c>
      <c r="W130" s="158"/>
      <c r="X130" s="158" t="s">
        <v>146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147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69">
        <v>37</v>
      </c>
      <c r="B131" s="170" t="s">
        <v>303</v>
      </c>
      <c r="C131" s="187" t="s">
        <v>304</v>
      </c>
      <c r="D131" s="171" t="s">
        <v>143</v>
      </c>
      <c r="E131" s="172">
        <v>14.234999999999999</v>
      </c>
      <c r="F131" s="173"/>
      <c r="G131" s="174">
        <f>ROUND(E131*F131,2)</f>
        <v>0</v>
      </c>
      <c r="H131" s="173"/>
      <c r="I131" s="174">
        <f>ROUND(E131*H131,2)</f>
        <v>0</v>
      </c>
      <c r="J131" s="173"/>
      <c r="K131" s="174">
        <f>ROUND(E131*J131,2)</f>
        <v>0</v>
      </c>
      <c r="L131" s="174">
        <v>21</v>
      </c>
      <c r="M131" s="174">
        <f>G131*(1+L131/100)</f>
        <v>0</v>
      </c>
      <c r="N131" s="174">
        <v>0</v>
      </c>
      <c r="O131" s="174">
        <f>ROUND(E131*N131,2)</f>
        <v>0</v>
      </c>
      <c r="P131" s="174">
        <v>2.4</v>
      </c>
      <c r="Q131" s="174">
        <f>ROUND(E131*P131,2)</f>
        <v>34.159999999999997</v>
      </c>
      <c r="R131" s="174" t="s">
        <v>305</v>
      </c>
      <c r="S131" s="174" t="s">
        <v>145</v>
      </c>
      <c r="T131" s="175" t="s">
        <v>145</v>
      </c>
      <c r="U131" s="158">
        <v>13.3</v>
      </c>
      <c r="V131" s="158">
        <f>ROUND(E131*U131,2)</f>
        <v>189.33</v>
      </c>
      <c r="W131" s="158"/>
      <c r="X131" s="158" t="s">
        <v>146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147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253" t="s">
        <v>306</v>
      </c>
      <c r="D132" s="254"/>
      <c r="E132" s="254"/>
      <c r="F132" s="254"/>
      <c r="G132" s="254"/>
      <c r="H132" s="158"/>
      <c r="I132" s="158"/>
      <c r="J132" s="158"/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58"/>
      <c r="X132" s="158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149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8" t="s">
        <v>307</v>
      </c>
      <c r="D133" s="160"/>
      <c r="E133" s="161">
        <v>14.234999999999999</v>
      </c>
      <c r="F133" s="158"/>
      <c r="G133" s="158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5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151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69">
        <v>38</v>
      </c>
      <c r="B134" s="170" t="s">
        <v>308</v>
      </c>
      <c r="C134" s="187" t="s">
        <v>309</v>
      </c>
      <c r="D134" s="171" t="s">
        <v>203</v>
      </c>
      <c r="E134" s="172">
        <v>58.112400000000001</v>
      </c>
      <c r="F134" s="173"/>
      <c r="G134" s="174">
        <f>ROUND(E134*F134,2)</f>
        <v>0</v>
      </c>
      <c r="H134" s="173"/>
      <c r="I134" s="174">
        <f>ROUND(E134*H134,2)</f>
        <v>0</v>
      </c>
      <c r="J134" s="173"/>
      <c r="K134" s="174">
        <f>ROUND(E134*J134,2)</f>
        <v>0</v>
      </c>
      <c r="L134" s="174">
        <v>21</v>
      </c>
      <c r="M134" s="174">
        <f>G134*(1+L134/100)</f>
        <v>0</v>
      </c>
      <c r="N134" s="174">
        <v>6.7000000000000002E-4</v>
      </c>
      <c r="O134" s="174">
        <f>ROUND(E134*N134,2)</f>
        <v>0.04</v>
      </c>
      <c r="P134" s="174">
        <v>0.13100000000000001</v>
      </c>
      <c r="Q134" s="174">
        <f>ROUND(E134*P134,2)</f>
        <v>7.61</v>
      </c>
      <c r="R134" s="174" t="s">
        <v>305</v>
      </c>
      <c r="S134" s="174" t="s">
        <v>310</v>
      </c>
      <c r="T134" s="175" t="s">
        <v>310</v>
      </c>
      <c r="U134" s="158">
        <v>0.21</v>
      </c>
      <c r="V134" s="158">
        <f>ROUND(E134*U134,2)</f>
        <v>12.2</v>
      </c>
      <c r="W134" s="158"/>
      <c r="X134" s="158" t="s">
        <v>146</v>
      </c>
      <c r="Y134" s="148"/>
      <c r="Z134" s="148"/>
      <c r="AA134" s="148"/>
      <c r="AB134" s="148"/>
      <c r="AC134" s="148"/>
      <c r="AD134" s="148"/>
      <c r="AE134" s="148"/>
      <c r="AF134" s="148"/>
      <c r="AG134" s="148" t="s">
        <v>147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ht="22.5" outlineLevel="1" x14ac:dyDescent="0.2">
      <c r="A135" s="155"/>
      <c r="B135" s="156"/>
      <c r="C135" s="253" t="s">
        <v>311</v>
      </c>
      <c r="D135" s="254"/>
      <c r="E135" s="254"/>
      <c r="F135" s="254"/>
      <c r="G135" s="254"/>
      <c r="H135" s="158"/>
      <c r="I135" s="158"/>
      <c r="J135" s="158"/>
      <c r="K135" s="158"/>
      <c r="L135" s="158"/>
      <c r="M135" s="158"/>
      <c r="N135" s="158"/>
      <c r="O135" s="158"/>
      <c r="P135" s="158"/>
      <c r="Q135" s="158"/>
      <c r="R135" s="158"/>
      <c r="S135" s="158"/>
      <c r="T135" s="158"/>
      <c r="U135" s="158"/>
      <c r="V135" s="158"/>
      <c r="W135" s="158"/>
      <c r="X135" s="158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149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76" t="str">
        <f>C135</f>
        <v>nebo vybourání otvorů průřezové plochy přes 4 m2 v příčkách, včetně pomocného lešení o výšce podlahy do 1900 mm a pro zatížení do 1,5 kPa  (150 kg/m2),</v>
      </c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8" t="s">
        <v>312</v>
      </c>
      <c r="D136" s="160"/>
      <c r="E136" s="161">
        <v>20.245000000000001</v>
      </c>
      <c r="F136" s="158"/>
      <c r="G136" s="158"/>
      <c r="H136" s="158"/>
      <c r="I136" s="158"/>
      <c r="J136" s="158"/>
      <c r="K136" s="158"/>
      <c r="L136" s="158"/>
      <c r="M136" s="158"/>
      <c r="N136" s="158"/>
      <c r="O136" s="158"/>
      <c r="P136" s="158"/>
      <c r="Q136" s="158"/>
      <c r="R136" s="158"/>
      <c r="S136" s="158"/>
      <c r="T136" s="158"/>
      <c r="U136" s="158"/>
      <c r="V136" s="158"/>
      <c r="W136" s="158"/>
      <c r="X136" s="158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151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8" t="s">
        <v>313</v>
      </c>
      <c r="D137" s="160"/>
      <c r="E137" s="161">
        <v>37.867400000000004</v>
      </c>
      <c r="F137" s="158"/>
      <c r="G137" s="158"/>
      <c r="H137" s="158"/>
      <c r="I137" s="158"/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8"/>
      <c r="V137" s="158"/>
      <c r="W137" s="158"/>
      <c r="X137" s="158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151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ht="22.5" outlineLevel="1" x14ac:dyDescent="0.2">
      <c r="A138" s="169">
        <v>39</v>
      </c>
      <c r="B138" s="170" t="s">
        <v>314</v>
      </c>
      <c r="C138" s="187" t="s">
        <v>315</v>
      </c>
      <c r="D138" s="171" t="s">
        <v>143</v>
      </c>
      <c r="E138" s="172">
        <v>1.764</v>
      </c>
      <c r="F138" s="173"/>
      <c r="G138" s="174">
        <f>ROUND(E138*F138,2)</f>
        <v>0</v>
      </c>
      <c r="H138" s="173"/>
      <c r="I138" s="174">
        <f>ROUND(E138*H138,2)</f>
        <v>0</v>
      </c>
      <c r="J138" s="173"/>
      <c r="K138" s="174">
        <f>ROUND(E138*J138,2)</f>
        <v>0</v>
      </c>
      <c r="L138" s="174">
        <v>21</v>
      </c>
      <c r="M138" s="174">
        <f>G138*(1+L138/100)</f>
        <v>0</v>
      </c>
      <c r="N138" s="174">
        <v>1.2800000000000001E-3</v>
      </c>
      <c r="O138" s="174">
        <f>ROUND(E138*N138,2)</f>
        <v>0</v>
      </c>
      <c r="P138" s="174">
        <v>1.8</v>
      </c>
      <c r="Q138" s="174">
        <f>ROUND(E138*P138,2)</f>
        <v>3.18</v>
      </c>
      <c r="R138" s="174" t="s">
        <v>305</v>
      </c>
      <c r="S138" s="174" t="s">
        <v>145</v>
      </c>
      <c r="T138" s="175" t="s">
        <v>145</v>
      </c>
      <c r="U138" s="158">
        <v>1.52</v>
      </c>
      <c r="V138" s="158">
        <f>ROUND(E138*U138,2)</f>
        <v>2.68</v>
      </c>
      <c r="W138" s="158"/>
      <c r="X138" s="158" t="s">
        <v>146</v>
      </c>
      <c r="Y138" s="148"/>
      <c r="Z138" s="148"/>
      <c r="AA138" s="148"/>
      <c r="AB138" s="148"/>
      <c r="AC138" s="148"/>
      <c r="AD138" s="148"/>
      <c r="AE138" s="148"/>
      <c r="AF138" s="148"/>
      <c r="AG138" s="148" t="s">
        <v>147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ht="22.5" outlineLevel="1" x14ac:dyDescent="0.2">
      <c r="A139" s="155"/>
      <c r="B139" s="156"/>
      <c r="C139" s="253" t="s">
        <v>316</v>
      </c>
      <c r="D139" s="254"/>
      <c r="E139" s="254"/>
      <c r="F139" s="254"/>
      <c r="G139" s="254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149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76" t="str">
        <f>C139</f>
        <v>nebo vybourání otvorů průřezové plochy přes 4 m2 ve zdivu nadzákladovém, včetně pomocného lešení o výšce podlahy do 1900 mm a pro zatížení do 1,5 kPa  (150 kg/m2)</v>
      </c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8" t="s">
        <v>317</v>
      </c>
      <c r="D140" s="160"/>
      <c r="E140" s="161">
        <v>1.764</v>
      </c>
      <c r="F140" s="158"/>
      <c r="G140" s="158"/>
      <c r="H140" s="158"/>
      <c r="I140" s="158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5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151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ht="22.5" outlineLevel="1" x14ac:dyDescent="0.2">
      <c r="A141" s="169">
        <v>40</v>
      </c>
      <c r="B141" s="170" t="s">
        <v>318</v>
      </c>
      <c r="C141" s="187" t="s">
        <v>319</v>
      </c>
      <c r="D141" s="171" t="s">
        <v>143</v>
      </c>
      <c r="E141" s="172">
        <v>9.49</v>
      </c>
      <c r="F141" s="173"/>
      <c r="G141" s="174">
        <f>ROUND(E141*F141,2)</f>
        <v>0</v>
      </c>
      <c r="H141" s="173"/>
      <c r="I141" s="174">
        <f>ROUND(E141*H141,2)</f>
        <v>0</v>
      </c>
      <c r="J141" s="173"/>
      <c r="K141" s="174">
        <f>ROUND(E141*J141,2)</f>
        <v>0</v>
      </c>
      <c r="L141" s="174">
        <v>21</v>
      </c>
      <c r="M141" s="174">
        <f>G141*(1+L141/100)</f>
        <v>0</v>
      </c>
      <c r="N141" s="174">
        <v>0</v>
      </c>
      <c r="O141" s="174">
        <f>ROUND(E141*N141,2)</f>
        <v>0</v>
      </c>
      <c r="P141" s="174">
        <v>2.2000000000000002</v>
      </c>
      <c r="Q141" s="174">
        <f>ROUND(E141*P141,2)</f>
        <v>20.88</v>
      </c>
      <c r="R141" s="174" t="s">
        <v>305</v>
      </c>
      <c r="S141" s="174" t="s">
        <v>145</v>
      </c>
      <c r="T141" s="175" t="s">
        <v>145</v>
      </c>
      <c r="U141" s="158">
        <v>12.56</v>
      </c>
      <c r="V141" s="158">
        <f>ROUND(E141*U141,2)</f>
        <v>119.19</v>
      </c>
      <c r="W141" s="158"/>
      <c r="X141" s="158" t="s">
        <v>146</v>
      </c>
      <c r="Y141" s="148"/>
      <c r="Z141" s="148"/>
      <c r="AA141" s="148"/>
      <c r="AB141" s="148"/>
      <c r="AC141" s="148"/>
      <c r="AD141" s="148"/>
      <c r="AE141" s="148"/>
      <c r="AF141" s="148"/>
      <c r="AG141" s="148" t="s">
        <v>147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8" t="s">
        <v>320</v>
      </c>
      <c r="D142" s="160"/>
      <c r="E142" s="161">
        <v>9.49</v>
      </c>
      <c r="F142" s="158"/>
      <c r="G142" s="158"/>
      <c r="H142" s="158"/>
      <c r="I142" s="158"/>
      <c r="J142" s="158"/>
      <c r="K142" s="158"/>
      <c r="L142" s="158"/>
      <c r="M142" s="158"/>
      <c r="N142" s="158"/>
      <c r="O142" s="158"/>
      <c r="P142" s="158"/>
      <c r="Q142" s="158"/>
      <c r="R142" s="158"/>
      <c r="S142" s="158"/>
      <c r="T142" s="158"/>
      <c r="U142" s="158"/>
      <c r="V142" s="158"/>
      <c r="W142" s="158"/>
      <c r="X142" s="158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151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69">
        <v>41</v>
      </c>
      <c r="B143" s="170" t="s">
        <v>321</v>
      </c>
      <c r="C143" s="187" t="s">
        <v>322</v>
      </c>
      <c r="D143" s="171" t="s">
        <v>197</v>
      </c>
      <c r="E143" s="172">
        <v>6</v>
      </c>
      <c r="F143" s="173"/>
      <c r="G143" s="174">
        <f>ROUND(E143*F143,2)</f>
        <v>0</v>
      </c>
      <c r="H143" s="173"/>
      <c r="I143" s="174">
        <f>ROUND(E143*H143,2)</f>
        <v>0</v>
      </c>
      <c r="J143" s="173"/>
      <c r="K143" s="174">
        <f>ROUND(E143*J143,2)</f>
        <v>0</v>
      </c>
      <c r="L143" s="174">
        <v>21</v>
      </c>
      <c r="M143" s="174">
        <f>G143*(1+L143/100)</f>
        <v>0</v>
      </c>
      <c r="N143" s="174">
        <v>0</v>
      </c>
      <c r="O143" s="174">
        <f>ROUND(E143*N143,2)</f>
        <v>0</v>
      </c>
      <c r="P143" s="174">
        <v>0</v>
      </c>
      <c r="Q143" s="174">
        <f>ROUND(E143*P143,2)</f>
        <v>0</v>
      </c>
      <c r="R143" s="174" t="s">
        <v>305</v>
      </c>
      <c r="S143" s="174" t="s">
        <v>145</v>
      </c>
      <c r="T143" s="175" t="s">
        <v>145</v>
      </c>
      <c r="U143" s="158">
        <v>0.05</v>
      </c>
      <c r="V143" s="158">
        <f>ROUND(E143*U143,2)</f>
        <v>0.3</v>
      </c>
      <c r="W143" s="158"/>
      <c r="X143" s="158" t="s">
        <v>146</v>
      </c>
      <c r="Y143" s="148"/>
      <c r="Z143" s="148"/>
      <c r="AA143" s="148"/>
      <c r="AB143" s="148"/>
      <c r="AC143" s="148"/>
      <c r="AD143" s="148"/>
      <c r="AE143" s="148"/>
      <c r="AF143" s="148"/>
      <c r="AG143" s="148" t="s">
        <v>147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253" t="s">
        <v>323</v>
      </c>
      <c r="D144" s="254"/>
      <c r="E144" s="254"/>
      <c r="F144" s="254"/>
      <c r="G144" s="254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149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69">
        <v>42</v>
      </c>
      <c r="B145" s="170" t="s">
        <v>324</v>
      </c>
      <c r="C145" s="187" t="s">
        <v>325</v>
      </c>
      <c r="D145" s="171" t="s">
        <v>197</v>
      </c>
      <c r="E145" s="172">
        <v>1</v>
      </c>
      <c r="F145" s="173"/>
      <c r="G145" s="174">
        <f>ROUND(E145*F145,2)</f>
        <v>0</v>
      </c>
      <c r="H145" s="173"/>
      <c r="I145" s="174">
        <f>ROUND(E145*H145,2)</f>
        <v>0</v>
      </c>
      <c r="J145" s="173"/>
      <c r="K145" s="174">
        <f>ROUND(E145*J145,2)</f>
        <v>0</v>
      </c>
      <c r="L145" s="174">
        <v>21</v>
      </c>
      <c r="M145" s="174">
        <f>G145*(1+L145/100)</f>
        <v>0</v>
      </c>
      <c r="N145" s="174">
        <v>0</v>
      </c>
      <c r="O145" s="174">
        <f>ROUND(E145*N145,2)</f>
        <v>0</v>
      </c>
      <c r="P145" s="174">
        <v>0</v>
      </c>
      <c r="Q145" s="174">
        <f>ROUND(E145*P145,2)</f>
        <v>0</v>
      </c>
      <c r="R145" s="174" t="s">
        <v>305</v>
      </c>
      <c r="S145" s="174" t="s">
        <v>145</v>
      </c>
      <c r="T145" s="175" t="s">
        <v>145</v>
      </c>
      <c r="U145" s="158">
        <v>0.09</v>
      </c>
      <c r="V145" s="158">
        <f>ROUND(E145*U145,2)</f>
        <v>0.09</v>
      </c>
      <c r="W145" s="158"/>
      <c r="X145" s="158" t="s">
        <v>146</v>
      </c>
      <c r="Y145" s="148"/>
      <c r="Z145" s="148"/>
      <c r="AA145" s="148"/>
      <c r="AB145" s="148"/>
      <c r="AC145" s="148"/>
      <c r="AD145" s="148"/>
      <c r="AE145" s="148"/>
      <c r="AF145" s="148"/>
      <c r="AG145" s="148" t="s">
        <v>147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253" t="s">
        <v>323</v>
      </c>
      <c r="D146" s="254"/>
      <c r="E146" s="254"/>
      <c r="F146" s="254"/>
      <c r="G146" s="254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149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ht="33.75" outlineLevel="1" x14ac:dyDescent="0.2">
      <c r="A147" s="169">
        <v>43</v>
      </c>
      <c r="B147" s="170" t="s">
        <v>326</v>
      </c>
      <c r="C147" s="187" t="s">
        <v>327</v>
      </c>
      <c r="D147" s="171" t="s">
        <v>203</v>
      </c>
      <c r="E147" s="172">
        <v>11.27</v>
      </c>
      <c r="F147" s="173"/>
      <c r="G147" s="174">
        <f>ROUND(E147*F147,2)</f>
        <v>0</v>
      </c>
      <c r="H147" s="173"/>
      <c r="I147" s="174">
        <f>ROUND(E147*H147,2)</f>
        <v>0</v>
      </c>
      <c r="J147" s="173"/>
      <c r="K147" s="174">
        <f>ROUND(E147*J147,2)</f>
        <v>0</v>
      </c>
      <c r="L147" s="174">
        <v>21</v>
      </c>
      <c r="M147" s="174">
        <f>G147*(1+L147/100)</f>
        <v>0</v>
      </c>
      <c r="N147" s="174">
        <v>1.17E-3</v>
      </c>
      <c r="O147" s="174">
        <f>ROUND(E147*N147,2)</f>
        <v>0.01</v>
      </c>
      <c r="P147" s="174">
        <v>7.5999999999999998E-2</v>
      </c>
      <c r="Q147" s="174">
        <f>ROUND(E147*P147,2)</f>
        <v>0.86</v>
      </c>
      <c r="R147" s="174" t="s">
        <v>305</v>
      </c>
      <c r="S147" s="174" t="s">
        <v>145</v>
      </c>
      <c r="T147" s="175" t="s">
        <v>145</v>
      </c>
      <c r="U147" s="158">
        <v>0.94</v>
      </c>
      <c r="V147" s="158">
        <f>ROUND(E147*U147,2)</f>
        <v>10.59</v>
      </c>
      <c r="W147" s="158"/>
      <c r="X147" s="158" t="s">
        <v>146</v>
      </c>
      <c r="Y147" s="148"/>
      <c r="Z147" s="148"/>
      <c r="AA147" s="148"/>
      <c r="AB147" s="148"/>
      <c r="AC147" s="148"/>
      <c r="AD147" s="148"/>
      <c r="AE147" s="148"/>
      <c r="AF147" s="148"/>
      <c r="AG147" s="148" t="s">
        <v>147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88" t="s">
        <v>328</v>
      </c>
      <c r="D148" s="160"/>
      <c r="E148" s="161">
        <v>11.27</v>
      </c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151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ht="33.75" outlineLevel="1" x14ac:dyDescent="0.2">
      <c r="A149" s="169">
        <v>44</v>
      </c>
      <c r="B149" s="170" t="s">
        <v>329</v>
      </c>
      <c r="C149" s="187" t="s">
        <v>330</v>
      </c>
      <c r="D149" s="171" t="s">
        <v>203</v>
      </c>
      <c r="E149" s="172">
        <v>2.94</v>
      </c>
      <c r="F149" s="173"/>
      <c r="G149" s="174">
        <f>ROUND(E149*F149,2)</f>
        <v>0</v>
      </c>
      <c r="H149" s="173"/>
      <c r="I149" s="174">
        <f>ROUND(E149*H149,2)</f>
        <v>0</v>
      </c>
      <c r="J149" s="173"/>
      <c r="K149" s="174">
        <f>ROUND(E149*J149,2)</f>
        <v>0</v>
      </c>
      <c r="L149" s="174">
        <v>21</v>
      </c>
      <c r="M149" s="174">
        <f>G149*(1+L149/100)</f>
        <v>0</v>
      </c>
      <c r="N149" s="174">
        <v>1E-3</v>
      </c>
      <c r="O149" s="174">
        <f>ROUND(E149*N149,2)</f>
        <v>0</v>
      </c>
      <c r="P149" s="174">
        <v>6.3E-2</v>
      </c>
      <c r="Q149" s="174">
        <f>ROUND(E149*P149,2)</f>
        <v>0.19</v>
      </c>
      <c r="R149" s="174" t="s">
        <v>305</v>
      </c>
      <c r="S149" s="174" t="s">
        <v>145</v>
      </c>
      <c r="T149" s="175" t="s">
        <v>145</v>
      </c>
      <c r="U149" s="158">
        <v>0.71799999999999997</v>
      </c>
      <c r="V149" s="158">
        <f>ROUND(E149*U149,2)</f>
        <v>2.11</v>
      </c>
      <c r="W149" s="158"/>
      <c r="X149" s="158" t="s">
        <v>146</v>
      </c>
      <c r="Y149" s="148"/>
      <c r="Z149" s="148"/>
      <c r="AA149" s="148"/>
      <c r="AB149" s="148"/>
      <c r="AC149" s="148"/>
      <c r="AD149" s="148"/>
      <c r="AE149" s="148"/>
      <c r="AF149" s="148"/>
      <c r="AG149" s="148" t="s">
        <v>147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8" t="s">
        <v>331</v>
      </c>
      <c r="D150" s="160"/>
      <c r="E150" s="161">
        <v>2.94</v>
      </c>
      <c r="F150" s="158"/>
      <c r="G150" s="158"/>
      <c r="H150" s="158"/>
      <c r="I150" s="158"/>
      <c r="J150" s="158"/>
      <c r="K150" s="158"/>
      <c r="L150" s="158"/>
      <c r="M150" s="158"/>
      <c r="N150" s="158"/>
      <c r="O150" s="158"/>
      <c r="P150" s="158"/>
      <c r="Q150" s="158"/>
      <c r="R150" s="158"/>
      <c r="S150" s="158"/>
      <c r="T150" s="158"/>
      <c r="U150" s="158"/>
      <c r="V150" s="158"/>
      <c r="W150" s="158"/>
      <c r="X150" s="15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151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77">
        <v>45</v>
      </c>
      <c r="B151" s="178" t="s">
        <v>332</v>
      </c>
      <c r="C151" s="189" t="s">
        <v>333</v>
      </c>
      <c r="D151" s="179" t="s">
        <v>203</v>
      </c>
      <c r="E151" s="180">
        <v>4.1660000000000004</v>
      </c>
      <c r="F151" s="181"/>
      <c r="G151" s="182">
        <f>ROUND(E151*F151,2)</f>
        <v>0</v>
      </c>
      <c r="H151" s="181"/>
      <c r="I151" s="182">
        <f>ROUND(E151*H151,2)</f>
        <v>0</v>
      </c>
      <c r="J151" s="181"/>
      <c r="K151" s="182">
        <f>ROUND(E151*J151,2)</f>
        <v>0</v>
      </c>
      <c r="L151" s="182">
        <v>21</v>
      </c>
      <c r="M151" s="182">
        <f>G151*(1+L151/100)</f>
        <v>0</v>
      </c>
      <c r="N151" s="182">
        <v>8.1999999999999998E-4</v>
      </c>
      <c r="O151" s="182">
        <f>ROUND(E151*N151,2)</f>
        <v>0</v>
      </c>
      <c r="P151" s="182">
        <v>5.5E-2</v>
      </c>
      <c r="Q151" s="182">
        <f>ROUND(E151*P151,2)</f>
        <v>0.23</v>
      </c>
      <c r="R151" s="182" t="s">
        <v>305</v>
      </c>
      <c r="S151" s="182" t="s">
        <v>145</v>
      </c>
      <c r="T151" s="183" t="s">
        <v>145</v>
      </c>
      <c r="U151" s="158">
        <v>0.32</v>
      </c>
      <c r="V151" s="158">
        <f>ROUND(E151*U151,2)</f>
        <v>1.33</v>
      </c>
      <c r="W151" s="158"/>
      <c r="X151" s="158" t="s">
        <v>146</v>
      </c>
      <c r="Y151" s="148"/>
      <c r="Z151" s="148"/>
      <c r="AA151" s="148"/>
      <c r="AB151" s="148"/>
      <c r="AC151" s="148"/>
      <c r="AD151" s="148"/>
      <c r="AE151" s="148"/>
      <c r="AF151" s="148"/>
      <c r="AG151" s="148" t="s">
        <v>147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69">
        <v>46</v>
      </c>
      <c r="B152" s="170" t="s">
        <v>334</v>
      </c>
      <c r="C152" s="187" t="s">
        <v>335</v>
      </c>
      <c r="D152" s="171" t="s">
        <v>214</v>
      </c>
      <c r="E152" s="172">
        <v>0.5</v>
      </c>
      <c r="F152" s="173"/>
      <c r="G152" s="174">
        <f>ROUND(E152*F152,2)</f>
        <v>0</v>
      </c>
      <c r="H152" s="173"/>
      <c r="I152" s="174">
        <f>ROUND(E152*H152,2)</f>
        <v>0</v>
      </c>
      <c r="J152" s="173"/>
      <c r="K152" s="174">
        <f>ROUND(E152*J152,2)</f>
        <v>0</v>
      </c>
      <c r="L152" s="174">
        <v>21</v>
      </c>
      <c r="M152" s="174">
        <f>G152*(1+L152/100)</f>
        <v>0</v>
      </c>
      <c r="N152" s="174">
        <v>0</v>
      </c>
      <c r="O152" s="174">
        <f>ROUND(E152*N152,2)</f>
        <v>0</v>
      </c>
      <c r="P152" s="174">
        <v>3.14E-3</v>
      </c>
      <c r="Q152" s="174">
        <f>ROUND(E152*P152,2)</f>
        <v>0</v>
      </c>
      <c r="R152" s="174" t="s">
        <v>305</v>
      </c>
      <c r="S152" s="174" t="s">
        <v>145</v>
      </c>
      <c r="T152" s="175" t="s">
        <v>145</v>
      </c>
      <c r="U152" s="158">
        <v>2.5</v>
      </c>
      <c r="V152" s="158">
        <f>ROUND(E152*U152,2)</f>
        <v>1.25</v>
      </c>
      <c r="W152" s="158"/>
      <c r="X152" s="158" t="s">
        <v>146</v>
      </c>
      <c r="Y152" s="148"/>
      <c r="Z152" s="148"/>
      <c r="AA152" s="148"/>
      <c r="AB152" s="148"/>
      <c r="AC152" s="148"/>
      <c r="AD152" s="148"/>
      <c r="AE152" s="148"/>
      <c r="AF152" s="148"/>
      <c r="AG152" s="148" t="s">
        <v>147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8" t="s">
        <v>336</v>
      </c>
      <c r="D153" s="160"/>
      <c r="E153" s="161">
        <v>0.5</v>
      </c>
      <c r="F153" s="158"/>
      <c r="G153" s="158"/>
      <c r="H153" s="158"/>
      <c r="I153" s="158"/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58"/>
      <c r="V153" s="158"/>
      <c r="W153" s="158"/>
      <c r="X153" s="158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151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69">
        <v>47</v>
      </c>
      <c r="B154" s="170" t="s">
        <v>337</v>
      </c>
      <c r="C154" s="187" t="s">
        <v>338</v>
      </c>
      <c r="D154" s="171" t="s">
        <v>214</v>
      </c>
      <c r="E154" s="172">
        <v>0.5</v>
      </c>
      <c r="F154" s="173"/>
      <c r="G154" s="174">
        <f>ROUND(E154*F154,2)</f>
        <v>0</v>
      </c>
      <c r="H154" s="173"/>
      <c r="I154" s="174">
        <f>ROUND(E154*H154,2)</f>
        <v>0</v>
      </c>
      <c r="J154" s="173"/>
      <c r="K154" s="174">
        <f>ROUND(E154*J154,2)</f>
        <v>0</v>
      </c>
      <c r="L154" s="174">
        <v>21</v>
      </c>
      <c r="M154" s="174">
        <f>G154*(1+L154/100)</f>
        <v>0</v>
      </c>
      <c r="N154" s="174">
        <v>0</v>
      </c>
      <c r="O154" s="174">
        <f>ROUND(E154*N154,2)</f>
        <v>0</v>
      </c>
      <c r="P154" s="174">
        <v>3.3169999999999998E-2</v>
      </c>
      <c r="Q154" s="174">
        <f>ROUND(E154*P154,2)</f>
        <v>0.02</v>
      </c>
      <c r="R154" s="174" t="s">
        <v>305</v>
      </c>
      <c r="S154" s="174" t="s">
        <v>145</v>
      </c>
      <c r="T154" s="175" t="s">
        <v>145</v>
      </c>
      <c r="U154" s="158">
        <v>3.9</v>
      </c>
      <c r="V154" s="158">
        <f>ROUND(E154*U154,2)</f>
        <v>1.95</v>
      </c>
      <c r="W154" s="158"/>
      <c r="X154" s="158" t="s">
        <v>146</v>
      </c>
      <c r="Y154" s="148"/>
      <c r="Z154" s="148"/>
      <c r="AA154" s="148"/>
      <c r="AB154" s="148"/>
      <c r="AC154" s="148"/>
      <c r="AD154" s="148"/>
      <c r="AE154" s="148"/>
      <c r="AF154" s="148"/>
      <c r="AG154" s="148" t="s">
        <v>147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8" t="s">
        <v>339</v>
      </c>
      <c r="D155" s="160"/>
      <c r="E155" s="161">
        <v>0.5</v>
      </c>
      <c r="F155" s="158"/>
      <c r="G155" s="158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5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151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ht="33.75" outlineLevel="1" x14ac:dyDescent="0.2">
      <c r="A156" s="169">
        <v>48</v>
      </c>
      <c r="B156" s="170" t="s">
        <v>340</v>
      </c>
      <c r="C156" s="187" t="s">
        <v>341</v>
      </c>
      <c r="D156" s="171" t="s">
        <v>197</v>
      </c>
      <c r="E156" s="172">
        <v>3</v>
      </c>
      <c r="F156" s="173"/>
      <c r="G156" s="174">
        <f>ROUND(E156*F156,2)</f>
        <v>0</v>
      </c>
      <c r="H156" s="173"/>
      <c r="I156" s="174">
        <f>ROUND(E156*H156,2)</f>
        <v>0</v>
      </c>
      <c r="J156" s="173"/>
      <c r="K156" s="174">
        <f>ROUND(E156*J156,2)</f>
        <v>0</v>
      </c>
      <c r="L156" s="174">
        <v>21</v>
      </c>
      <c r="M156" s="174">
        <f>G156*(1+L156/100)</f>
        <v>0</v>
      </c>
      <c r="N156" s="174">
        <v>1.33E-3</v>
      </c>
      <c r="O156" s="174">
        <f>ROUND(E156*N156,2)</f>
        <v>0</v>
      </c>
      <c r="P156" s="174">
        <v>0.27600000000000002</v>
      </c>
      <c r="Q156" s="174">
        <f>ROUND(E156*P156,2)</f>
        <v>0.83</v>
      </c>
      <c r="R156" s="174" t="s">
        <v>305</v>
      </c>
      <c r="S156" s="174" t="s">
        <v>145</v>
      </c>
      <c r="T156" s="175" t="s">
        <v>145</v>
      </c>
      <c r="U156" s="158">
        <v>2.024</v>
      </c>
      <c r="V156" s="158">
        <f>ROUND(E156*U156,2)</f>
        <v>6.07</v>
      </c>
      <c r="W156" s="158"/>
      <c r="X156" s="158" t="s">
        <v>146</v>
      </c>
      <c r="Y156" s="148"/>
      <c r="Z156" s="148"/>
      <c r="AA156" s="148"/>
      <c r="AB156" s="148"/>
      <c r="AC156" s="148"/>
      <c r="AD156" s="148"/>
      <c r="AE156" s="148"/>
      <c r="AF156" s="148"/>
      <c r="AG156" s="148" t="s">
        <v>147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253" t="s">
        <v>342</v>
      </c>
      <c r="D157" s="254"/>
      <c r="E157" s="254"/>
      <c r="F157" s="254"/>
      <c r="G157" s="254"/>
      <c r="H157" s="158"/>
      <c r="I157" s="158"/>
      <c r="J157" s="158"/>
      <c r="K157" s="158"/>
      <c r="L157" s="158"/>
      <c r="M157" s="158"/>
      <c r="N157" s="158"/>
      <c r="O157" s="158"/>
      <c r="P157" s="158"/>
      <c r="Q157" s="158"/>
      <c r="R157" s="158"/>
      <c r="S157" s="158"/>
      <c r="T157" s="158"/>
      <c r="U157" s="158"/>
      <c r="V157" s="158"/>
      <c r="W157" s="158"/>
      <c r="X157" s="158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149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257" t="s">
        <v>343</v>
      </c>
      <c r="D158" s="258"/>
      <c r="E158" s="258"/>
      <c r="F158" s="258"/>
      <c r="G158" s="258"/>
      <c r="H158" s="158"/>
      <c r="I158" s="158"/>
      <c r="J158" s="158"/>
      <c r="K158" s="158"/>
      <c r="L158" s="158"/>
      <c r="M158" s="158"/>
      <c r="N158" s="158"/>
      <c r="O158" s="158"/>
      <c r="P158" s="158"/>
      <c r="Q158" s="158"/>
      <c r="R158" s="158"/>
      <c r="S158" s="158"/>
      <c r="T158" s="158"/>
      <c r="U158" s="158"/>
      <c r="V158" s="158"/>
      <c r="W158" s="158"/>
      <c r="X158" s="158"/>
      <c r="Y158" s="148"/>
      <c r="Z158" s="148"/>
      <c r="AA158" s="148"/>
      <c r="AB158" s="148"/>
      <c r="AC158" s="148"/>
      <c r="AD158" s="148"/>
      <c r="AE158" s="148"/>
      <c r="AF158" s="148"/>
      <c r="AG158" s="148" t="s">
        <v>217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8" t="s">
        <v>344</v>
      </c>
      <c r="D159" s="160"/>
      <c r="E159" s="161">
        <v>3</v>
      </c>
      <c r="F159" s="158"/>
      <c r="G159" s="158"/>
      <c r="H159" s="158"/>
      <c r="I159" s="158"/>
      <c r="J159" s="158"/>
      <c r="K159" s="158"/>
      <c r="L159" s="158"/>
      <c r="M159" s="158"/>
      <c r="N159" s="158"/>
      <c r="O159" s="158"/>
      <c r="P159" s="158"/>
      <c r="Q159" s="158"/>
      <c r="R159" s="158"/>
      <c r="S159" s="158"/>
      <c r="T159" s="158"/>
      <c r="U159" s="158"/>
      <c r="V159" s="158"/>
      <c r="W159" s="158"/>
      <c r="X159" s="158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151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ht="22.5" outlineLevel="1" x14ac:dyDescent="0.2">
      <c r="A160" s="169">
        <v>49</v>
      </c>
      <c r="B160" s="170" t="s">
        <v>345</v>
      </c>
      <c r="C160" s="187" t="s">
        <v>346</v>
      </c>
      <c r="D160" s="171" t="s">
        <v>197</v>
      </c>
      <c r="E160" s="172">
        <v>2</v>
      </c>
      <c r="F160" s="173"/>
      <c r="G160" s="174">
        <f>ROUND(E160*F160,2)</f>
        <v>0</v>
      </c>
      <c r="H160" s="173"/>
      <c r="I160" s="174">
        <f>ROUND(E160*H160,2)</f>
        <v>0</v>
      </c>
      <c r="J160" s="173"/>
      <c r="K160" s="174">
        <f>ROUND(E160*J160,2)</f>
        <v>0</v>
      </c>
      <c r="L160" s="174">
        <v>21</v>
      </c>
      <c r="M160" s="174">
        <f>G160*(1+L160/100)</f>
        <v>0</v>
      </c>
      <c r="N160" s="174">
        <v>4.8999999999999998E-4</v>
      </c>
      <c r="O160" s="174">
        <f>ROUND(E160*N160,2)</f>
        <v>0</v>
      </c>
      <c r="P160" s="174">
        <v>4.9000000000000002E-2</v>
      </c>
      <c r="Q160" s="174">
        <f>ROUND(E160*P160,2)</f>
        <v>0.1</v>
      </c>
      <c r="R160" s="174" t="s">
        <v>305</v>
      </c>
      <c r="S160" s="174" t="s">
        <v>145</v>
      </c>
      <c r="T160" s="175" t="s">
        <v>145</v>
      </c>
      <c r="U160" s="158">
        <v>0.83199999999999996</v>
      </c>
      <c r="V160" s="158">
        <f>ROUND(E160*U160,2)</f>
        <v>1.66</v>
      </c>
      <c r="W160" s="158"/>
      <c r="X160" s="158" t="s">
        <v>146</v>
      </c>
      <c r="Y160" s="148"/>
      <c r="Z160" s="148"/>
      <c r="AA160" s="148"/>
      <c r="AB160" s="148"/>
      <c r="AC160" s="148"/>
      <c r="AD160" s="148"/>
      <c r="AE160" s="148"/>
      <c r="AF160" s="148"/>
      <c r="AG160" s="148" t="s">
        <v>147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255" t="s">
        <v>343</v>
      </c>
      <c r="D161" s="256"/>
      <c r="E161" s="256"/>
      <c r="F161" s="256"/>
      <c r="G161" s="256"/>
      <c r="H161" s="158"/>
      <c r="I161" s="158"/>
      <c r="J161" s="158"/>
      <c r="K161" s="158"/>
      <c r="L161" s="158"/>
      <c r="M161" s="158"/>
      <c r="N161" s="158"/>
      <c r="O161" s="158"/>
      <c r="P161" s="158"/>
      <c r="Q161" s="158"/>
      <c r="R161" s="158"/>
      <c r="S161" s="158"/>
      <c r="T161" s="158"/>
      <c r="U161" s="158"/>
      <c r="V161" s="158"/>
      <c r="W161" s="158"/>
      <c r="X161" s="158"/>
      <c r="Y161" s="148"/>
      <c r="Z161" s="148"/>
      <c r="AA161" s="148"/>
      <c r="AB161" s="148"/>
      <c r="AC161" s="148"/>
      <c r="AD161" s="148"/>
      <c r="AE161" s="148"/>
      <c r="AF161" s="148"/>
      <c r="AG161" s="148" t="s">
        <v>217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88" t="s">
        <v>347</v>
      </c>
      <c r="D162" s="160"/>
      <c r="E162" s="161">
        <v>2</v>
      </c>
      <c r="F162" s="158"/>
      <c r="G162" s="158"/>
      <c r="H162" s="158"/>
      <c r="I162" s="158"/>
      <c r="J162" s="158"/>
      <c r="K162" s="158"/>
      <c r="L162" s="158"/>
      <c r="M162" s="158"/>
      <c r="N162" s="158"/>
      <c r="O162" s="158"/>
      <c r="P162" s="158"/>
      <c r="Q162" s="158"/>
      <c r="R162" s="158"/>
      <c r="S162" s="158"/>
      <c r="T162" s="158"/>
      <c r="U162" s="158"/>
      <c r="V162" s="158"/>
      <c r="W162" s="158"/>
      <c r="X162" s="158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151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ht="22.5" outlineLevel="1" x14ac:dyDescent="0.2">
      <c r="A163" s="169">
        <v>50</v>
      </c>
      <c r="B163" s="170" t="s">
        <v>348</v>
      </c>
      <c r="C163" s="187" t="s">
        <v>349</v>
      </c>
      <c r="D163" s="171" t="s">
        <v>203</v>
      </c>
      <c r="E163" s="172">
        <v>66.1892</v>
      </c>
      <c r="F163" s="173"/>
      <c r="G163" s="174">
        <f>ROUND(E163*F163,2)</f>
        <v>0</v>
      </c>
      <c r="H163" s="173"/>
      <c r="I163" s="174">
        <f>ROUND(E163*H163,2)</f>
        <v>0</v>
      </c>
      <c r="J163" s="173"/>
      <c r="K163" s="174">
        <f>ROUND(E163*J163,2)</f>
        <v>0</v>
      </c>
      <c r="L163" s="174">
        <v>21</v>
      </c>
      <c r="M163" s="174">
        <f>G163*(1+L163/100)</f>
        <v>0</v>
      </c>
      <c r="N163" s="174">
        <v>0</v>
      </c>
      <c r="O163" s="174">
        <f>ROUND(E163*N163,2)</f>
        <v>0</v>
      </c>
      <c r="P163" s="174">
        <v>4.5999999999999999E-2</v>
      </c>
      <c r="Q163" s="174">
        <f>ROUND(E163*P163,2)</f>
        <v>3.04</v>
      </c>
      <c r="R163" s="174" t="s">
        <v>305</v>
      </c>
      <c r="S163" s="174" t="s">
        <v>145</v>
      </c>
      <c r="T163" s="175" t="s">
        <v>145</v>
      </c>
      <c r="U163" s="158">
        <v>0.26</v>
      </c>
      <c r="V163" s="158">
        <f>ROUND(E163*U163,2)</f>
        <v>17.21</v>
      </c>
      <c r="W163" s="158"/>
      <c r="X163" s="158" t="s">
        <v>146</v>
      </c>
      <c r="Y163" s="148"/>
      <c r="Z163" s="148"/>
      <c r="AA163" s="148"/>
      <c r="AB163" s="148"/>
      <c r="AC163" s="148"/>
      <c r="AD163" s="148"/>
      <c r="AE163" s="148"/>
      <c r="AF163" s="148"/>
      <c r="AG163" s="148" t="s">
        <v>147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88" t="s">
        <v>350</v>
      </c>
      <c r="D164" s="160"/>
      <c r="E164" s="161">
        <v>18.094999999999999</v>
      </c>
      <c r="F164" s="158"/>
      <c r="G164" s="158"/>
      <c r="H164" s="158"/>
      <c r="I164" s="158"/>
      <c r="J164" s="158"/>
      <c r="K164" s="158"/>
      <c r="L164" s="158"/>
      <c r="M164" s="158"/>
      <c r="N164" s="158"/>
      <c r="O164" s="158"/>
      <c r="P164" s="158"/>
      <c r="Q164" s="158"/>
      <c r="R164" s="158"/>
      <c r="S164" s="158"/>
      <c r="T164" s="158"/>
      <c r="U164" s="158"/>
      <c r="V164" s="158"/>
      <c r="W164" s="158"/>
      <c r="X164" s="158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151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8" t="s">
        <v>351</v>
      </c>
      <c r="D165" s="160"/>
      <c r="E165" s="161">
        <v>7.83</v>
      </c>
      <c r="F165" s="158"/>
      <c r="G165" s="158"/>
      <c r="H165" s="158"/>
      <c r="I165" s="158"/>
      <c r="J165" s="158"/>
      <c r="K165" s="158"/>
      <c r="L165" s="158"/>
      <c r="M165" s="158"/>
      <c r="N165" s="158"/>
      <c r="O165" s="158"/>
      <c r="P165" s="158"/>
      <c r="Q165" s="158"/>
      <c r="R165" s="158"/>
      <c r="S165" s="158"/>
      <c r="T165" s="158"/>
      <c r="U165" s="158"/>
      <c r="V165" s="158"/>
      <c r="W165" s="158"/>
      <c r="X165" s="158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151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8" t="s">
        <v>352</v>
      </c>
      <c r="D166" s="160"/>
      <c r="E166" s="161">
        <v>6.375</v>
      </c>
      <c r="F166" s="158"/>
      <c r="G166" s="158"/>
      <c r="H166" s="158"/>
      <c r="I166" s="158"/>
      <c r="J166" s="158"/>
      <c r="K166" s="158"/>
      <c r="L166" s="158"/>
      <c r="M166" s="158"/>
      <c r="N166" s="158"/>
      <c r="O166" s="158"/>
      <c r="P166" s="158"/>
      <c r="Q166" s="158"/>
      <c r="R166" s="158"/>
      <c r="S166" s="158"/>
      <c r="T166" s="158"/>
      <c r="U166" s="158"/>
      <c r="V166" s="158"/>
      <c r="W166" s="158"/>
      <c r="X166" s="158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151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88" t="s">
        <v>353</v>
      </c>
      <c r="D167" s="160"/>
      <c r="E167" s="161">
        <v>18.12</v>
      </c>
      <c r="F167" s="158"/>
      <c r="G167" s="158"/>
      <c r="H167" s="158"/>
      <c r="I167" s="158"/>
      <c r="J167" s="158"/>
      <c r="K167" s="158"/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58"/>
      <c r="X167" s="158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151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8" t="s">
        <v>354</v>
      </c>
      <c r="D168" s="160"/>
      <c r="E168" s="161">
        <v>10.074</v>
      </c>
      <c r="F168" s="158"/>
      <c r="G168" s="158"/>
      <c r="H168" s="158"/>
      <c r="I168" s="158"/>
      <c r="J168" s="158"/>
      <c r="K168" s="158"/>
      <c r="L168" s="158"/>
      <c r="M168" s="158"/>
      <c r="N168" s="158"/>
      <c r="O168" s="158"/>
      <c r="P168" s="158"/>
      <c r="Q168" s="158"/>
      <c r="R168" s="158"/>
      <c r="S168" s="158"/>
      <c r="T168" s="158"/>
      <c r="U168" s="158"/>
      <c r="V168" s="158"/>
      <c r="W168" s="158"/>
      <c r="X168" s="158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151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88" t="s">
        <v>355</v>
      </c>
      <c r="D169" s="160"/>
      <c r="E169" s="161">
        <v>5.6951999999999998</v>
      </c>
      <c r="F169" s="158"/>
      <c r="G169" s="158"/>
      <c r="H169" s="158"/>
      <c r="I169" s="158"/>
      <c r="J169" s="158"/>
      <c r="K169" s="158"/>
      <c r="L169" s="158"/>
      <c r="M169" s="158"/>
      <c r="N169" s="158"/>
      <c r="O169" s="158"/>
      <c r="P169" s="158"/>
      <c r="Q169" s="158"/>
      <c r="R169" s="158"/>
      <c r="S169" s="158"/>
      <c r="T169" s="158"/>
      <c r="U169" s="158"/>
      <c r="V169" s="158"/>
      <c r="W169" s="158"/>
      <c r="X169" s="158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151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ht="22.5" outlineLevel="1" x14ac:dyDescent="0.2">
      <c r="A170" s="169">
        <v>51</v>
      </c>
      <c r="B170" s="170" t="s">
        <v>356</v>
      </c>
      <c r="C170" s="187" t="s">
        <v>357</v>
      </c>
      <c r="D170" s="171" t="s">
        <v>203</v>
      </c>
      <c r="E170" s="172">
        <v>66.1892</v>
      </c>
      <c r="F170" s="173"/>
      <c r="G170" s="174">
        <f>ROUND(E170*F170,2)</f>
        <v>0</v>
      </c>
      <c r="H170" s="173"/>
      <c r="I170" s="174">
        <f>ROUND(E170*H170,2)</f>
        <v>0</v>
      </c>
      <c r="J170" s="173"/>
      <c r="K170" s="174">
        <f>ROUND(E170*J170,2)</f>
        <v>0</v>
      </c>
      <c r="L170" s="174">
        <v>21</v>
      </c>
      <c r="M170" s="174">
        <f>G170*(1+L170/100)</f>
        <v>0</v>
      </c>
      <c r="N170" s="174">
        <v>0</v>
      </c>
      <c r="O170" s="174">
        <f>ROUND(E170*N170,2)</f>
        <v>0</v>
      </c>
      <c r="P170" s="174">
        <v>1.4E-2</v>
      </c>
      <c r="Q170" s="174">
        <f>ROUND(E170*P170,2)</f>
        <v>0.93</v>
      </c>
      <c r="R170" s="174" t="s">
        <v>305</v>
      </c>
      <c r="S170" s="174" t="s">
        <v>145</v>
      </c>
      <c r="T170" s="175" t="s">
        <v>145</v>
      </c>
      <c r="U170" s="158">
        <v>0.22</v>
      </c>
      <c r="V170" s="158">
        <f>ROUND(E170*U170,2)</f>
        <v>14.56</v>
      </c>
      <c r="W170" s="158"/>
      <c r="X170" s="158" t="s">
        <v>146</v>
      </c>
      <c r="Y170" s="148"/>
      <c r="Z170" s="148"/>
      <c r="AA170" s="148"/>
      <c r="AB170" s="148"/>
      <c r="AC170" s="148"/>
      <c r="AD170" s="148"/>
      <c r="AE170" s="148"/>
      <c r="AF170" s="148"/>
      <c r="AG170" s="148" t="s">
        <v>147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8" t="s">
        <v>358</v>
      </c>
      <c r="D171" s="160"/>
      <c r="E171" s="161">
        <v>66.1892</v>
      </c>
      <c r="F171" s="158"/>
      <c r="G171" s="158"/>
      <c r="H171" s="158"/>
      <c r="I171" s="158"/>
      <c r="J171" s="158"/>
      <c r="K171" s="158"/>
      <c r="L171" s="158"/>
      <c r="M171" s="158"/>
      <c r="N171" s="158"/>
      <c r="O171" s="158"/>
      <c r="P171" s="158"/>
      <c r="Q171" s="158"/>
      <c r="R171" s="158"/>
      <c r="S171" s="158"/>
      <c r="T171" s="158"/>
      <c r="U171" s="158"/>
      <c r="V171" s="158"/>
      <c r="W171" s="158"/>
      <c r="X171" s="158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151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ht="22.5" outlineLevel="1" x14ac:dyDescent="0.2">
      <c r="A172" s="169">
        <v>52</v>
      </c>
      <c r="B172" s="170" t="s">
        <v>359</v>
      </c>
      <c r="C172" s="187" t="s">
        <v>360</v>
      </c>
      <c r="D172" s="171" t="s">
        <v>203</v>
      </c>
      <c r="E172" s="172">
        <v>32.926000000000002</v>
      </c>
      <c r="F172" s="173"/>
      <c r="G172" s="174">
        <f>ROUND(E172*F172,2)</f>
        <v>0</v>
      </c>
      <c r="H172" s="173"/>
      <c r="I172" s="174">
        <f>ROUND(E172*H172,2)</f>
        <v>0</v>
      </c>
      <c r="J172" s="173"/>
      <c r="K172" s="174">
        <f>ROUND(E172*J172,2)</f>
        <v>0</v>
      </c>
      <c r="L172" s="174">
        <v>21</v>
      </c>
      <c r="M172" s="174">
        <f>G172*(1+L172/100)</f>
        <v>0</v>
      </c>
      <c r="N172" s="174">
        <v>0</v>
      </c>
      <c r="O172" s="174">
        <f>ROUND(E172*N172,2)</f>
        <v>0</v>
      </c>
      <c r="P172" s="174">
        <v>6.8000000000000005E-2</v>
      </c>
      <c r="Q172" s="174">
        <f>ROUND(E172*P172,2)</f>
        <v>2.2400000000000002</v>
      </c>
      <c r="R172" s="174" t="s">
        <v>305</v>
      </c>
      <c r="S172" s="174" t="s">
        <v>145</v>
      </c>
      <c r="T172" s="175" t="s">
        <v>145</v>
      </c>
      <c r="U172" s="158">
        <v>0.48</v>
      </c>
      <c r="V172" s="158">
        <f>ROUND(E172*U172,2)</f>
        <v>15.8</v>
      </c>
      <c r="W172" s="158"/>
      <c r="X172" s="158" t="s">
        <v>146</v>
      </c>
      <c r="Y172" s="148"/>
      <c r="Z172" s="148"/>
      <c r="AA172" s="148"/>
      <c r="AB172" s="148"/>
      <c r="AC172" s="148"/>
      <c r="AD172" s="148"/>
      <c r="AE172" s="148"/>
      <c r="AF172" s="148"/>
      <c r="AG172" s="148" t="s">
        <v>147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253" t="s">
        <v>361</v>
      </c>
      <c r="D173" s="254"/>
      <c r="E173" s="254"/>
      <c r="F173" s="254"/>
      <c r="G173" s="254"/>
      <c r="H173" s="158"/>
      <c r="I173" s="158"/>
      <c r="J173" s="158"/>
      <c r="K173" s="158"/>
      <c r="L173" s="158"/>
      <c r="M173" s="158"/>
      <c r="N173" s="158"/>
      <c r="O173" s="158"/>
      <c r="P173" s="158"/>
      <c r="Q173" s="158"/>
      <c r="R173" s="158"/>
      <c r="S173" s="158"/>
      <c r="T173" s="158"/>
      <c r="U173" s="158"/>
      <c r="V173" s="158"/>
      <c r="W173" s="158"/>
      <c r="X173" s="158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149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88" t="s">
        <v>362</v>
      </c>
      <c r="D174" s="160"/>
      <c r="E174" s="161">
        <v>13.94</v>
      </c>
      <c r="F174" s="158"/>
      <c r="G174" s="158"/>
      <c r="H174" s="158"/>
      <c r="I174" s="158"/>
      <c r="J174" s="158"/>
      <c r="K174" s="158"/>
      <c r="L174" s="158"/>
      <c r="M174" s="158"/>
      <c r="N174" s="158"/>
      <c r="O174" s="158"/>
      <c r="P174" s="158"/>
      <c r="Q174" s="158"/>
      <c r="R174" s="158"/>
      <c r="S174" s="158"/>
      <c r="T174" s="158"/>
      <c r="U174" s="158"/>
      <c r="V174" s="158"/>
      <c r="W174" s="158"/>
      <c r="X174" s="158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151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188" t="s">
        <v>363</v>
      </c>
      <c r="D175" s="160"/>
      <c r="E175" s="161">
        <v>17.335999999999999</v>
      </c>
      <c r="F175" s="158"/>
      <c r="G175" s="158"/>
      <c r="H175" s="158"/>
      <c r="I175" s="158"/>
      <c r="J175" s="158"/>
      <c r="K175" s="158"/>
      <c r="L175" s="158"/>
      <c r="M175" s="158"/>
      <c r="N175" s="158"/>
      <c r="O175" s="158"/>
      <c r="P175" s="158"/>
      <c r="Q175" s="158"/>
      <c r="R175" s="158"/>
      <c r="S175" s="158"/>
      <c r="T175" s="158"/>
      <c r="U175" s="158"/>
      <c r="V175" s="158"/>
      <c r="W175" s="158"/>
      <c r="X175" s="158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151</v>
      </c>
      <c r="AH175" s="148">
        <v>0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88" t="s">
        <v>364</v>
      </c>
      <c r="D176" s="160"/>
      <c r="E176" s="161">
        <v>1.65</v>
      </c>
      <c r="F176" s="158"/>
      <c r="G176" s="158"/>
      <c r="H176" s="158"/>
      <c r="I176" s="158"/>
      <c r="J176" s="158"/>
      <c r="K176" s="158"/>
      <c r="L176" s="158"/>
      <c r="M176" s="158"/>
      <c r="N176" s="158"/>
      <c r="O176" s="158"/>
      <c r="P176" s="158"/>
      <c r="Q176" s="158"/>
      <c r="R176" s="158"/>
      <c r="S176" s="158"/>
      <c r="T176" s="158"/>
      <c r="U176" s="158"/>
      <c r="V176" s="158"/>
      <c r="W176" s="158"/>
      <c r="X176" s="158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151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x14ac:dyDescent="0.2">
      <c r="A177" s="163" t="s">
        <v>139</v>
      </c>
      <c r="B177" s="164" t="s">
        <v>82</v>
      </c>
      <c r="C177" s="186" t="s">
        <v>83</v>
      </c>
      <c r="D177" s="165"/>
      <c r="E177" s="166"/>
      <c r="F177" s="167"/>
      <c r="G177" s="167">
        <f>SUMIF(AG178:AG179,"&lt;&gt;NOR",G178:G179)</f>
        <v>0</v>
      </c>
      <c r="H177" s="167"/>
      <c r="I177" s="167">
        <f>SUM(I178:I179)</f>
        <v>0</v>
      </c>
      <c r="J177" s="167"/>
      <c r="K177" s="167">
        <f>SUM(K178:K179)</f>
        <v>0</v>
      </c>
      <c r="L177" s="167"/>
      <c r="M177" s="167">
        <f>SUM(M178:M179)</f>
        <v>0</v>
      </c>
      <c r="N177" s="167"/>
      <c r="O177" s="167">
        <f>SUM(O178:O179)</f>
        <v>0</v>
      </c>
      <c r="P177" s="167"/>
      <c r="Q177" s="167">
        <f>SUM(Q178:Q179)</f>
        <v>0</v>
      </c>
      <c r="R177" s="167"/>
      <c r="S177" s="167"/>
      <c r="T177" s="168"/>
      <c r="U177" s="162"/>
      <c r="V177" s="162">
        <f>SUM(V178:V179)</f>
        <v>96.58</v>
      </c>
      <c r="W177" s="162"/>
      <c r="X177" s="162"/>
      <c r="AG177" t="s">
        <v>140</v>
      </c>
    </row>
    <row r="178" spans="1:60" ht="33.75" outlineLevel="1" x14ac:dyDescent="0.2">
      <c r="A178" s="169">
        <v>53</v>
      </c>
      <c r="B178" s="170" t="s">
        <v>365</v>
      </c>
      <c r="C178" s="187" t="s">
        <v>366</v>
      </c>
      <c r="D178" s="171" t="s">
        <v>179</v>
      </c>
      <c r="E178" s="172">
        <v>102.90980999999999</v>
      </c>
      <c r="F178" s="173"/>
      <c r="G178" s="174">
        <f>ROUND(E178*F178,2)</f>
        <v>0</v>
      </c>
      <c r="H178" s="173"/>
      <c r="I178" s="174">
        <f>ROUND(E178*H178,2)</f>
        <v>0</v>
      </c>
      <c r="J178" s="173"/>
      <c r="K178" s="174">
        <f>ROUND(E178*J178,2)</f>
        <v>0</v>
      </c>
      <c r="L178" s="174">
        <v>21</v>
      </c>
      <c r="M178" s="174">
        <f>G178*(1+L178/100)</f>
        <v>0</v>
      </c>
      <c r="N178" s="174">
        <v>0</v>
      </c>
      <c r="O178" s="174">
        <f>ROUND(E178*N178,2)</f>
        <v>0</v>
      </c>
      <c r="P178" s="174">
        <v>0</v>
      </c>
      <c r="Q178" s="174">
        <f>ROUND(E178*P178,2)</f>
        <v>0</v>
      </c>
      <c r="R178" s="174" t="s">
        <v>184</v>
      </c>
      <c r="S178" s="174" t="s">
        <v>145</v>
      </c>
      <c r="T178" s="175" t="s">
        <v>145</v>
      </c>
      <c r="U178" s="158">
        <v>0.9385</v>
      </c>
      <c r="V178" s="158">
        <f>ROUND(E178*U178,2)</f>
        <v>96.58</v>
      </c>
      <c r="W178" s="158"/>
      <c r="X178" s="158" t="s">
        <v>367</v>
      </c>
      <c r="Y178" s="148"/>
      <c r="Z178" s="148"/>
      <c r="AA178" s="148"/>
      <c r="AB178" s="148"/>
      <c r="AC178" s="148"/>
      <c r="AD178" s="148"/>
      <c r="AE178" s="148"/>
      <c r="AF178" s="148"/>
      <c r="AG178" s="148" t="s">
        <v>368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253" t="s">
        <v>369</v>
      </c>
      <c r="D179" s="254"/>
      <c r="E179" s="254"/>
      <c r="F179" s="254"/>
      <c r="G179" s="254"/>
      <c r="H179" s="158"/>
      <c r="I179" s="158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149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x14ac:dyDescent="0.2">
      <c r="A180" s="163" t="s">
        <v>139</v>
      </c>
      <c r="B180" s="164" t="s">
        <v>84</v>
      </c>
      <c r="C180" s="186" t="s">
        <v>85</v>
      </c>
      <c r="D180" s="165"/>
      <c r="E180" s="166"/>
      <c r="F180" s="167"/>
      <c r="G180" s="167">
        <f>SUMIF(AG181:AG228,"&lt;&gt;NOR",G181:G228)</f>
        <v>0</v>
      </c>
      <c r="H180" s="167"/>
      <c r="I180" s="167">
        <f>SUM(I181:I228)</f>
        <v>0</v>
      </c>
      <c r="J180" s="167"/>
      <c r="K180" s="167">
        <f>SUM(K181:K228)</f>
        <v>0</v>
      </c>
      <c r="L180" s="167"/>
      <c r="M180" s="167">
        <f>SUM(M181:M228)</f>
        <v>0</v>
      </c>
      <c r="N180" s="167"/>
      <c r="O180" s="167">
        <f>SUM(O181:O228)</f>
        <v>0.17</v>
      </c>
      <c r="P180" s="167"/>
      <c r="Q180" s="167">
        <f>SUM(Q181:Q228)</f>
        <v>0.92</v>
      </c>
      <c r="R180" s="167"/>
      <c r="S180" s="167"/>
      <c r="T180" s="168"/>
      <c r="U180" s="162"/>
      <c r="V180" s="162">
        <f>SUM(V181:V228)</f>
        <v>77.490000000000009</v>
      </c>
      <c r="W180" s="162"/>
      <c r="X180" s="162"/>
      <c r="AG180" t="s">
        <v>140</v>
      </c>
    </row>
    <row r="181" spans="1:60" ht="22.5" outlineLevel="1" x14ac:dyDescent="0.2">
      <c r="A181" s="169">
        <v>54</v>
      </c>
      <c r="B181" s="170" t="s">
        <v>370</v>
      </c>
      <c r="C181" s="187" t="s">
        <v>371</v>
      </c>
      <c r="D181" s="171" t="s">
        <v>203</v>
      </c>
      <c r="E181" s="172">
        <v>54.932000000000002</v>
      </c>
      <c r="F181" s="173"/>
      <c r="G181" s="174">
        <f>ROUND(E181*F181,2)</f>
        <v>0</v>
      </c>
      <c r="H181" s="173"/>
      <c r="I181" s="174">
        <f>ROUND(E181*H181,2)</f>
        <v>0</v>
      </c>
      <c r="J181" s="173"/>
      <c r="K181" s="174">
        <f>ROUND(E181*J181,2)</f>
        <v>0</v>
      </c>
      <c r="L181" s="174">
        <v>21</v>
      </c>
      <c r="M181" s="174">
        <f>G181*(1+L181/100)</f>
        <v>0</v>
      </c>
      <c r="N181" s="174">
        <v>8.0000000000000007E-5</v>
      </c>
      <c r="O181" s="174">
        <f>ROUND(E181*N181,2)</f>
        <v>0</v>
      </c>
      <c r="P181" s="174">
        <v>0</v>
      </c>
      <c r="Q181" s="174">
        <f>ROUND(E181*P181,2)</f>
        <v>0</v>
      </c>
      <c r="R181" s="174" t="s">
        <v>372</v>
      </c>
      <c r="S181" s="174" t="s">
        <v>145</v>
      </c>
      <c r="T181" s="175" t="s">
        <v>145</v>
      </c>
      <c r="U181" s="158">
        <v>0.34</v>
      </c>
      <c r="V181" s="158">
        <f>ROUND(E181*U181,2)</f>
        <v>18.68</v>
      </c>
      <c r="W181" s="158"/>
      <c r="X181" s="158" t="s">
        <v>146</v>
      </c>
      <c r="Y181" s="148"/>
      <c r="Z181" s="148"/>
      <c r="AA181" s="148"/>
      <c r="AB181" s="148"/>
      <c r="AC181" s="148"/>
      <c r="AD181" s="148"/>
      <c r="AE181" s="148"/>
      <c r="AF181" s="148"/>
      <c r="AG181" s="148" t="s">
        <v>147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88" t="s">
        <v>373</v>
      </c>
      <c r="D182" s="160"/>
      <c r="E182" s="161">
        <v>54.932000000000002</v>
      </c>
      <c r="F182" s="158"/>
      <c r="G182" s="158"/>
      <c r="H182" s="158"/>
      <c r="I182" s="158"/>
      <c r="J182" s="158"/>
      <c r="K182" s="158"/>
      <c r="L182" s="158"/>
      <c r="M182" s="158"/>
      <c r="N182" s="158"/>
      <c r="O182" s="158"/>
      <c r="P182" s="158"/>
      <c r="Q182" s="158"/>
      <c r="R182" s="158"/>
      <c r="S182" s="158"/>
      <c r="T182" s="158"/>
      <c r="U182" s="158"/>
      <c r="V182" s="158"/>
      <c r="W182" s="158"/>
      <c r="X182" s="158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151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77">
        <v>55</v>
      </c>
      <c r="B183" s="178" t="s">
        <v>374</v>
      </c>
      <c r="C183" s="189" t="s">
        <v>375</v>
      </c>
      <c r="D183" s="179" t="s">
        <v>203</v>
      </c>
      <c r="E183" s="180">
        <v>94.9</v>
      </c>
      <c r="F183" s="181"/>
      <c r="G183" s="182">
        <f>ROUND(E183*F183,2)</f>
        <v>0</v>
      </c>
      <c r="H183" s="181"/>
      <c r="I183" s="182">
        <f>ROUND(E183*H183,2)</f>
        <v>0</v>
      </c>
      <c r="J183" s="181"/>
      <c r="K183" s="182">
        <f>ROUND(E183*J183,2)</f>
        <v>0</v>
      </c>
      <c r="L183" s="182">
        <v>21</v>
      </c>
      <c r="M183" s="182">
        <f>G183*(1+L183/100)</f>
        <v>0</v>
      </c>
      <c r="N183" s="182">
        <v>0</v>
      </c>
      <c r="O183" s="182">
        <f>ROUND(E183*N183,2)</f>
        <v>0</v>
      </c>
      <c r="P183" s="182">
        <v>9.7400000000000004E-3</v>
      </c>
      <c r="Q183" s="182">
        <f>ROUND(E183*P183,2)</f>
        <v>0.92</v>
      </c>
      <c r="R183" s="182" t="s">
        <v>372</v>
      </c>
      <c r="S183" s="182" t="s">
        <v>145</v>
      </c>
      <c r="T183" s="183" t="s">
        <v>145</v>
      </c>
      <c r="U183" s="158">
        <v>4.3999999999999997E-2</v>
      </c>
      <c r="V183" s="158">
        <f>ROUND(E183*U183,2)</f>
        <v>4.18</v>
      </c>
      <c r="W183" s="158"/>
      <c r="X183" s="158" t="s">
        <v>146</v>
      </c>
      <c r="Y183" s="148"/>
      <c r="Z183" s="148"/>
      <c r="AA183" s="148"/>
      <c r="AB183" s="148"/>
      <c r="AC183" s="148"/>
      <c r="AD183" s="148"/>
      <c r="AE183" s="148"/>
      <c r="AF183" s="148"/>
      <c r="AG183" s="148" t="s">
        <v>147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69">
        <v>56</v>
      </c>
      <c r="B184" s="170" t="s">
        <v>376</v>
      </c>
      <c r="C184" s="187" t="s">
        <v>377</v>
      </c>
      <c r="D184" s="171" t="s">
        <v>203</v>
      </c>
      <c r="E184" s="172">
        <v>138.72200000000001</v>
      </c>
      <c r="F184" s="173"/>
      <c r="G184" s="174">
        <f>ROUND(E184*F184,2)</f>
        <v>0</v>
      </c>
      <c r="H184" s="173"/>
      <c r="I184" s="174">
        <f>ROUND(E184*H184,2)</f>
        <v>0</v>
      </c>
      <c r="J184" s="173"/>
      <c r="K184" s="174">
        <f>ROUND(E184*J184,2)</f>
        <v>0</v>
      </c>
      <c r="L184" s="174">
        <v>21</v>
      </c>
      <c r="M184" s="174">
        <f>G184*(1+L184/100)</f>
        <v>0</v>
      </c>
      <c r="N184" s="174">
        <v>1.2600000000000001E-3</v>
      </c>
      <c r="O184" s="174">
        <f>ROUND(E184*N184,2)</f>
        <v>0.17</v>
      </c>
      <c r="P184" s="174">
        <v>0</v>
      </c>
      <c r="Q184" s="174">
        <f>ROUND(E184*P184,2)</f>
        <v>0</v>
      </c>
      <c r="R184" s="174" t="s">
        <v>372</v>
      </c>
      <c r="S184" s="174" t="s">
        <v>145</v>
      </c>
      <c r="T184" s="175" t="s">
        <v>287</v>
      </c>
      <c r="U184" s="158">
        <v>0.39</v>
      </c>
      <c r="V184" s="158">
        <f>ROUND(E184*U184,2)</f>
        <v>54.1</v>
      </c>
      <c r="W184" s="158"/>
      <c r="X184" s="158" t="s">
        <v>146</v>
      </c>
      <c r="Y184" s="148"/>
      <c r="Z184" s="148"/>
      <c r="AA184" s="148"/>
      <c r="AB184" s="148"/>
      <c r="AC184" s="148"/>
      <c r="AD184" s="148"/>
      <c r="AE184" s="148"/>
      <c r="AF184" s="148"/>
      <c r="AG184" s="148" t="s">
        <v>147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188" t="s">
        <v>378</v>
      </c>
      <c r="D185" s="160"/>
      <c r="E185" s="161">
        <v>54.932000000000002</v>
      </c>
      <c r="F185" s="158"/>
      <c r="G185" s="158"/>
      <c r="H185" s="158"/>
      <c r="I185" s="158"/>
      <c r="J185" s="158"/>
      <c r="K185" s="158"/>
      <c r="L185" s="158"/>
      <c r="M185" s="158"/>
      <c r="N185" s="158"/>
      <c r="O185" s="158"/>
      <c r="P185" s="158"/>
      <c r="Q185" s="158"/>
      <c r="R185" s="158"/>
      <c r="S185" s="158"/>
      <c r="T185" s="158"/>
      <c r="U185" s="158"/>
      <c r="V185" s="158"/>
      <c r="W185" s="158"/>
      <c r="X185" s="158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151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188" t="s">
        <v>379</v>
      </c>
      <c r="D186" s="160"/>
      <c r="E186" s="161">
        <v>83.79</v>
      </c>
      <c r="F186" s="158"/>
      <c r="G186" s="158"/>
      <c r="H186" s="158"/>
      <c r="I186" s="158"/>
      <c r="J186" s="158"/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8"/>
      <c r="X186" s="158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151</v>
      </c>
      <c r="AH186" s="148">
        <v>0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69">
        <v>57</v>
      </c>
      <c r="B187" s="170" t="s">
        <v>380</v>
      </c>
      <c r="C187" s="187" t="s">
        <v>381</v>
      </c>
      <c r="D187" s="171" t="s">
        <v>382</v>
      </c>
      <c r="E187" s="172">
        <v>93.92</v>
      </c>
      <c r="F187" s="173"/>
      <c r="G187" s="174">
        <f>ROUND(E187*F187,2)</f>
        <v>0</v>
      </c>
      <c r="H187" s="173"/>
      <c r="I187" s="174">
        <f>ROUND(E187*H187,2)</f>
        <v>0</v>
      </c>
      <c r="J187" s="173"/>
      <c r="K187" s="174">
        <f>ROUND(E187*J187,2)</f>
        <v>0</v>
      </c>
      <c r="L187" s="174">
        <v>21</v>
      </c>
      <c r="M187" s="174">
        <f>G187*(1+L187/100)</f>
        <v>0</v>
      </c>
      <c r="N187" s="174">
        <v>0</v>
      </c>
      <c r="O187" s="174">
        <f>ROUND(E187*N187,2)</f>
        <v>0</v>
      </c>
      <c r="P187" s="174">
        <v>0</v>
      </c>
      <c r="Q187" s="174">
        <f>ROUND(E187*P187,2)</f>
        <v>0</v>
      </c>
      <c r="R187" s="174"/>
      <c r="S187" s="174" t="s">
        <v>286</v>
      </c>
      <c r="T187" s="175" t="s">
        <v>287</v>
      </c>
      <c r="U187" s="158">
        <v>0</v>
      </c>
      <c r="V187" s="158">
        <f>ROUND(E187*U187,2)</f>
        <v>0</v>
      </c>
      <c r="W187" s="158"/>
      <c r="X187" s="158" t="s">
        <v>146</v>
      </c>
      <c r="Y187" s="148"/>
      <c r="Z187" s="148"/>
      <c r="AA187" s="148"/>
      <c r="AB187" s="148"/>
      <c r="AC187" s="148"/>
      <c r="AD187" s="148"/>
      <c r="AE187" s="148"/>
      <c r="AF187" s="148"/>
      <c r="AG187" s="148" t="s">
        <v>147</v>
      </c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8" t="s">
        <v>383</v>
      </c>
      <c r="D188" s="160"/>
      <c r="E188" s="161"/>
      <c r="F188" s="158"/>
      <c r="G188" s="158"/>
      <c r="H188" s="158"/>
      <c r="I188" s="158"/>
      <c r="J188" s="158"/>
      <c r="K188" s="158"/>
      <c r="L188" s="158"/>
      <c r="M188" s="158"/>
      <c r="N188" s="158"/>
      <c r="O188" s="158"/>
      <c r="P188" s="158"/>
      <c r="Q188" s="158"/>
      <c r="R188" s="158"/>
      <c r="S188" s="158"/>
      <c r="T188" s="158"/>
      <c r="U188" s="158"/>
      <c r="V188" s="158"/>
      <c r="W188" s="158"/>
      <c r="X188" s="158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151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188" t="s">
        <v>384</v>
      </c>
      <c r="D189" s="160"/>
      <c r="E189" s="161"/>
      <c r="F189" s="158"/>
      <c r="G189" s="158"/>
      <c r="H189" s="158"/>
      <c r="I189" s="158"/>
      <c r="J189" s="158"/>
      <c r="K189" s="158"/>
      <c r="L189" s="158"/>
      <c r="M189" s="158"/>
      <c r="N189" s="158"/>
      <c r="O189" s="158"/>
      <c r="P189" s="158"/>
      <c r="Q189" s="158"/>
      <c r="R189" s="158"/>
      <c r="S189" s="158"/>
      <c r="T189" s="158"/>
      <c r="U189" s="158"/>
      <c r="V189" s="158"/>
      <c r="W189" s="158"/>
      <c r="X189" s="158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151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188" t="s">
        <v>385</v>
      </c>
      <c r="D190" s="160"/>
      <c r="E190" s="161"/>
      <c r="F190" s="158"/>
      <c r="G190" s="158"/>
      <c r="H190" s="158"/>
      <c r="I190" s="158"/>
      <c r="J190" s="158"/>
      <c r="K190" s="158"/>
      <c r="L190" s="158"/>
      <c r="M190" s="158"/>
      <c r="N190" s="158"/>
      <c r="O190" s="158"/>
      <c r="P190" s="158"/>
      <c r="Q190" s="158"/>
      <c r="R190" s="158"/>
      <c r="S190" s="158"/>
      <c r="T190" s="158"/>
      <c r="U190" s="158"/>
      <c r="V190" s="158"/>
      <c r="W190" s="158"/>
      <c r="X190" s="158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151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188" t="s">
        <v>386</v>
      </c>
      <c r="D191" s="160"/>
      <c r="E191" s="161">
        <v>45.32</v>
      </c>
      <c r="F191" s="158"/>
      <c r="G191" s="158"/>
      <c r="H191" s="158"/>
      <c r="I191" s="158"/>
      <c r="J191" s="158"/>
      <c r="K191" s="158"/>
      <c r="L191" s="158"/>
      <c r="M191" s="158"/>
      <c r="N191" s="158"/>
      <c r="O191" s="158"/>
      <c r="P191" s="158"/>
      <c r="Q191" s="158"/>
      <c r="R191" s="158"/>
      <c r="S191" s="158"/>
      <c r="T191" s="158"/>
      <c r="U191" s="158"/>
      <c r="V191" s="158"/>
      <c r="W191" s="158"/>
      <c r="X191" s="158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151</v>
      </c>
      <c r="AH191" s="148">
        <v>0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188" t="s">
        <v>387</v>
      </c>
      <c r="D192" s="160"/>
      <c r="E192" s="161">
        <v>48.6</v>
      </c>
      <c r="F192" s="158"/>
      <c r="G192" s="158"/>
      <c r="H192" s="158"/>
      <c r="I192" s="158"/>
      <c r="J192" s="158"/>
      <c r="K192" s="158"/>
      <c r="L192" s="158"/>
      <c r="M192" s="158"/>
      <c r="N192" s="158"/>
      <c r="O192" s="158"/>
      <c r="P192" s="158"/>
      <c r="Q192" s="158"/>
      <c r="R192" s="158"/>
      <c r="S192" s="158"/>
      <c r="T192" s="158"/>
      <c r="U192" s="158"/>
      <c r="V192" s="158"/>
      <c r="W192" s="158"/>
      <c r="X192" s="158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151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69">
        <v>58</v>
      </c>
      <c r="B193" s="170" t="s">
        <v>388</v>
      </c>
      <c r="C193" s="187" t="s">
        <v>389</v>
      </c>
      <c r="D193" s="171" t="s">
        <v>382</v>
      </c>
      <c r="E193" s="172">
        <v>52.735999999999997</v>
      </c>
      <c r="F193" s="173"/>
      <c r="G193" s="174">
        <f>ROUND(E193*F193,2)</f>
        <v>0</v>
      </c>
      <c r="H193" s="173"/>
      <c r="I193" s="174">
        <f>ROUND(E193*H193,2)</f>
        <v>0</v>
      </c>
      <c r="J193" s="173"/>
      <c r="K193" s="174">
        <f>ROUND(E193*J193,2)</f>
        <v>0</v>
      </c>
      <c r="L193" s="174">
        <v>21</v>
      </c>
      <c r="M193" s="174">
        <f>G193*(1+L193/100)</f>
        <v>0</v>
      </c>
      <c r="N193" s="174">
        <v>0</v>
      </c>
      <c r="O193" s="174">
        <f>ROUND(E193*N193,2)</f>
        <v>0</v>
      </c>
      <c r="P193" s="174">
        <v>0</v>
      </c>
      <c r="Q193" s="174">
        <f>ROUND(E193*P193,2)</f>
        <v>0</v>
      </c>
      <c r="R193" s="174"/>
      <c r="S193" s="174" t="s">
        <v>286</v>
      </c>
      <c r="T193" s="175" t="s">
        <v>287</v>
      </c>
      <c r="U193" s="158">
        <v>0</v>
      </c>
      <c r="V193" s="158">
        <f>ROUND(E193*U193,2)</f>
        <v>0</v>
      </c>
      <c r="W193" s="158"/>
      <c r="X193" s="158" t="s">
        <v>146</v>
      </c>
      <c r="Y193" s="148"/>
      <c r="Z193" s="148"/>
      <c r="AA193" s="148"/>
      <c r="AB193" s="148"/>
      <c r="AC193" s="148"/>
      <c r="AD193" s="148"/>
      <c r="AE193" s="148"/>
      <c r="AF193" s="148"/>
      <c r="AG193" s="148" t="s">
        <v>147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8" t="s">
        <v>390</v>
      </c>
      <c r="D194" s="160"/>
      <c r="E194" s="161"/>
      <c r="F194" s="158"/>
      <c r="G194" s="158"/>
      <c r="H194" s="158"/>
      <c r="I194" s="158"/>
      <c r="J194" s="158"/>
      <c r="K194" s="158"/>
      <c r="L194" s="158"/>
      <c r="M194" s="158"/>
      <c r="N194" s="158"/>
      <c r="O194" s="158"/>
      <c r="P194" s="158"/>
      <c r="Q194" s="158"/>
      <c r="R194" s="158"/>
      <c r="S194" s="158"/>
      <c r="T194" s="158"/>
      <c r="U194" s="158"/>
      <c r="V194" s="158"/>
      <c r="W194" s="158"/>
      <c r="X194" s="158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151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88" t="s">
        <v>391</v>
      </c>
      <c r="D195" s="160"/>
      <c r="E195" s="161"/>
      <c r="F195" s="158"/>
      <c r="G195" s="158"/>
      <c r="H195" s="158"/>
      <c r="I195" s="158"/>
      <c r="J195" s="158"/>
      <c r="K195" s="158"/>
      <c r="L195" s="158"/>
      <c r="M195" s="158"/>
      <c r="N195" s="158"/>
      <c r="O195" s="158"/>
      <c r="P195" s="158"/>
      <c r="Q195" s="158"/>
      <c r="R195" s="158"/>
      <c r="S195" s="158"/>
      <c r="T195" s="158"/>
      <c r="U195" s="158"/>
      <c r="V195" s="158"/>
      <c r="W195" s="158"/>
      <c r="X195" s="158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151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188" t="s">
        <v>392</v>
      </c>
      <c r="D196" s="160"/>
      <c r="E196" s="161"/>
      <c r="F196" s="158"/>
      <c r="G196" s="158"/>
      <c r="H196" s="158"/>
      <c r="I196" s="158"/>
      <c r="J196" s="158"/>
      <c r="K196" s="158"/>
      <c r="L196" s="158"/>
      <c r="M196" s="158"/>
      <c r="N196" s="158"/>
      <c r="O196" s="158"/>
      <c r="P196" s="158"/>
      <c r="Q196" s="158"/>
      <c r="R196" s="158"/>
      <c r="S196" s="158"/>
      <c r="T196" s="158"/>
      <c r="U196" s="158"/>
      <c r="V196" s="158"/>
      <c r="W196" s="158"/>
      <c r="X196" s="158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151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188" t="s">
        <v>393</v>
      </c>
      <c r="D197" s="160"/>
      <c r="E197" s="161">
        <v>52.735999999999997</v>
      </c>
      <c r="F197" s="158"/>
      <c r="G197" s="158"/>
      <c r="H197" s="158"/>
      <c r="I197" s="158"/>
      <c r="J197" s="158"/>
      <c r="K197" s="158"/>
      <c r="L197" s="158"/>
      <c r="M197" s="158"/>
      <c r="N197" s="158"/>
      <c r="O197" s="158"/>
      <c r="P197" s="158"/>
      <c r="Q197" s="158"/>
      <c r="R197" s="158"/>
      <c r="S197" s="158"/>
      <c r="T197" s="158"/>
      <c r="U197" s="158"/>
      <c r="V197" s="158"/>
      <c r="W197" s="158"/>
      <c r="X197" s="158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151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69">
        <v>59</v>
      </c>
      <c r="B198" s="170" t="s">
        <v>394</v>
      </c>
      <c r="C198" s="187" t="s">
        <v>395</v>
      </c>
      <c r="D198" s="171" t="s">
        <v>179</v>
      </c>
      <c r="E198" s="172">
        <v>52.735999999999997</v>
      </c>
      <c r="F198" s="173"/>
      <c r="G198" s="174">
        <f>ROUND(E198*F198,2)</f>
        <v>0</v>
      </c>
      <c r="H198" s="173"/>
      <c r="I198" s="174">
        <f>ROUND(E198*H198,2)</f>
        <v>0</v>
      </c>
      <c r="J198" s="173"/>
      <c r="K198" s="174">
        <f>ROUND(E198*J198,2)</f>
        <v>0</v>
      </c>
      <c r="L198" s="174">
        <v>21</v>
      </c>
      <c r="M198" s="174">
        <f>G198*(1+L198/100)</f>
        <v>0</v>
      </c>
      <c r="N198" s="174">
        <v>0</v>
      </c>
      <c r="O198" s="174">
        <f>ROUND(E198*N198,2)</f>
        <v>0</v>
      </c>
      <c r="P198" s="174">
        <v>0</v>
      </c>
      <c r="Q198" s="174">
        <f>ROUND(E198*P198,2)</f>
        <v>0</v>
      </c>
      <c r="R198" s="174"/>
      <c r="S198" s="174" t="s">
        <v>286</v>
      </c>
      <c r="T198" s="175" t="s">
        <v>287</v>
      </c>
      <c r="U198" s="158">
        <v>0.01</v>
      </c>
      <c r="V198" s="158">
        <f>ROUND(E198*U198,2)</f>
        <v>0.53</v>
      </c>
      <c r="W198" s="158"/>
      <c r="X198" s="158" t="s">
        <v>146</v>
      </c>
      <c r="Y198" s="148"/>
      <c r="Z198" s="148"/>
      <c r="AA198" s="148"/>
      <c r="AB198" s="148"/>
      <c r="AC198" s="148"/>
      <c r="AD198" s="148"/>
      <c r="AE198" s="148"/>
      <c r="AF198" s="148"/>
      <c r="AG198" s="148" t="s">
        <v>147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ht="22.5" outlineLevel="1" x14ac:dyDescent="0.2">
      <c r="A199" s="155"/>
      <c r="B199" s="156"/>
      <c r="C199" s="188" t="s">
        <v>396</v>
      </c>
      <c r="D199" s="160"/>
      <c r="E199" s="161">
        <v>52.735999999999997</v>
      </c>
      <c r="F199" s="158"/>
      <c r="G199" s="158"/>
      <c r="H199" s="158"/>
      <c r="I199" s="158"/>
      <c r="J199" s="158"/>
      <c r="K199" s="158"/>
      <c r="L199" s="158"/>
      <c r="M199" s="158"/>
      <c r="N199" s="158"/>
      <c r="O199" s="158"/>
      <c r="P199" s="158"/>
      <c r="Q199" s="158"/>
      <c r="R199" s="158"/>
      <c r="S199" s="158"/>
      <c r="T199" s="158"/>
      <c r="U199" s="158"/>
      <c r="V199" s="158"/>
      <c r="W199" s="158"/>
      <c r="X199" s="158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151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55"/>
      <c r="B200" s="156"/>
      <c r="C200" s="188" t="s">
        <v>397</v>
      </c>
      <c r="D200" s="160"/>
      <c r="E200" s="161"/>
      <c r="F200" s="158"/>
      <c r="G200" s="158"/>
      <c r="H200" s="158"/>
      <c r="I200" s="158"/>
      <c r="J200" s="158"/>
      <c r="K200" s="158"/>
      <c r="L200" s="158"/>
      <c r="M200" s="158"/>
      <c r="N200" s="158"/>
      <c r="O200" s="158"/>
      <c r="P200" s="158"/>
      <c r="Q200" s="158"/>
      <c r="R200" s="158"/>
      <c r="S200" s="158"/>
      <c r="T200" s="158"/>
      <c r="U200" s="158"/>
      <c r="V200" s="158"/>
      <c r="W200" s="158"/>
      <c r="X200" s="158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151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188" t="s">
        <v>398</v>
      </c>
      <c r="D201" s="160"/>
      <c r="E201" s="161"/>
      <c r="F201" s="158"/>
      <c r="G201" s="158"/>
      <c r="H201" s="158"/>
      <c r="I201" s="158"/>
      <c r="J201" s="158"/>
      <c r="K201" s="158"/>
      <c r="L201" s="158"/>
      <c r="M201" s="158"/>
      <c r="N201" s="158"/>
      <c r="O201" s="158"/>
      <c r="P201" s="158"/>
      <c r="Q201" s="158"/>
      <c r="R201" s="158"/>
      <c r="S201" s="158"/>
      <c r="T201" s="158"/>
      <c r="U201" s="158"/>
      <c r="V201" s="158"/>
      <c r="W201" s="158"/>
      <c r="X201" s="158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151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69">
        <v>60</v>
      </c>
      <c r="B202" s="170" t="s">
        <v>399</v>
      </c>
      <c r="C202" s="187" t="s">
        <v>400</v>
      </c>
      <c r="D202" s="171" t="s">
        <v>401</v>
      </c>
      <c r="E202" s="172">
        <v>16.190000000000001</v>
      </c>
      <c r="F202" s="173"/>
      <c r="G202" s="174">
        <f>ROUND(E202*F202,2)</f>
        <v>0</v>
      </c>
      <c r="H202" s="173"/>
      <c r="I202" s="174">
        <f>ROUND(E202*H202,2)</f>
        <v>0</v>
      </c>
      <c r="J202" s="173"/>
      <c r="K202" s="174">
        <f>ROUND(E202*J202,2)</f>
        <v>0</v>
      </c>
      <c r="L202" s="174">
        <v>21</v>
      </c>
      <c r="M202" s="174">
        <f>G202*(1+L202/100)</f>
        <v>0</v>
      </c>
      <c r="N202" s="174">
        <v>0</v>
      </c>
      <c r="O202" s="174">
        <f>ROUND(E202*N202,2)</f>
        <v>0</v>
      </c>
      <c r="P202" s="174">
        <v>0</v>
      </c>
      <c r="Q202" s="174">
        <f>ROUND(E202*P202,2)</f>
        <v>0</v>
      </c>
      <c r="R202" s="174"/>
      <c r="S202" s="174" t="s">
        <v>286</v>
      </c>
      <c r="T202" s="175" t="s">
        <v>287</v>
      </c>
      <c r="U202" s="158">
        <v>0</v>
      </c>
      <c r="V202" s="158">
        <f>ROUND(E202*U202,2)</f>
        <v>0</v>
      </c>
      <c r="W202" s="158"/>
      <c r="X202" s="158" t="s">
        <v>146</v>
      </c>
      <c r="Y202" s="148"/>
      <c r="Z202" s="148"/>
      <c r="AA202" s="148"/>
      <c r="AB202" s="148"/>
      <c r="AC202" s="148"/>
      <c r="AD202" s="148"/>
      <c r="AE202" s="148"/>
      <c r="AF202" s="148"/>
      <c r="AG202" s="148" t="s">
        <v>147</v>
      </c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88" t="s">
        <v>402</v>
      </c>
      <c r="D203" s="160"/>
      <c r="E203" s="161"/>
      <c r="F203" s="158"/>
      <c r="G203" s="158"/>
      <c r="H203" s="158"/>
      <c r="I203" s="158"/>
      <c r="J203" s="158"/>
      <c r="K203" s="158"/>
      <c r="L203" s="158"/>
      <c r="M203" s="158"/>
      <c r="N203" s="158"/>
      <c r="O203" s="158"/>
      <c r="P203" s="158"/>
      <c r="Q203" s="158"/>
      <c r="R203" s="158"/>
      <c r="S203" s="158"/>
      <c r="T203" s="158"/>
      <c r="U203" s="158"/>
      <c r="V203" s="158"/>
      <c r="W203" s="158"/>
      <c r="X203" s="158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151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55"/>
      <c r="B204" s="156"/>
      <c r="C204" s="188" t="s">
        <v>403</v>
      </c>
      <c r="D204" s="160"/>
      <c r="E204" s="161"/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58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151</v>
      </c>
      <c r="AH204" s="148">
        <v>0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55"/>
      <c r="B205" s="156"/>
      <c r="C205" s="188" t="s">
        <v>404</v>
      </c>
      <c r="D205" s="160"/>
      <c r="E205" s="161"/>
      <c r="F205" s="158"/>
      <c r="G205" s="158"/>
      <c r="H205" s="158"/>
      <c r="I205" s="158"/>
      <c r="J205" s="158"/>
      <c r="K205" s="158"/>
      <c r="L205" s="158"/>
      <c r="M205" s="158"/>
      <c r="N205" s="158"/>
      <c r="O205" s="158"/>
      <c r="P205" s="158"/>
      <c r="Q205" s="158"/>
      <c r="R205" s="158"/>
      <c r="S205" s="158"/>
      <c r="T205" s="158"/>
      <c r="U205" s="158"/>
      <c r="V205" s="158"/>
      <c r="W205" s="158"/>
      <c r="X205" s="158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151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88" t="s">
        <v>405</v>
      </c>
      <c r="D206" s="160"/>
      <c r="E206" s="161"/>
      <c r="F206" s="158"/>
      <c r="G206" s="158"/>
      <c r="H206" s="158"/>
      <c r="I206" s="158"/>
      <c r="J206" s="158"/>
      <c r="K206" s="158"/>
      <c r="L206" s="158"/>
      <c r="M206" s="158"/>
      <c r="N206" s="158"/>
      <c r="O206" s="158"/>
      <c r="P206" s="158"/>
      <c r="Q206" s="158"/>
      <c r="R206" s="158"/>
      <c r="S206" s="158"/>
      <c r="T206" s="158"/>
      <c r="U206" s="158"/>
      <c r="V206" s="158"/>
      <c r="W206" s="158"/>
      <c r="X206" s="158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151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55"/>
      <c r="B207" s="156"/>
      <c r="C207" s="188" t="s">
        <v>406</v>
      </c>
      <c r="D207" s="160"/>
      <c r="E207" s="161"/>
      <c r="F207" s="158"/>
      <c r="G207" s="158"/>
      <c r="H207" s="158"/>
      <c r="I207" s="158"/>
      <c r="J207" s="158"/>
      <c r="K207" s="158"/>
      <c r="L207" s="158"/>
      <c r="M207" s="158"/>
      <c r="N207" s="158"/>
      <c r="O207" s="158"/>
      <c r="P207" s="158"/>
      <c r="Q207" s="158"/>
      <c r="R207" s="158"/>
      <c r="S207" s="158"/>
      <c r="T207" s="158"/>
      <c r="U207" s="158"/>
      <c r="V207" s="158"/>
      <c r="W207" s="158"/>
      <c r="X207" s="158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151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188" t="s">
        <v>407</v>
      </c>
      <c r="D208" s="160"/>
      <c r="E208" s="161">
        <v>16.190000000000001</v>
      </c>
      <c r="F208" s="158"/>
      <c r="G208" s="158"/>
      <c r="H208" s="158"/>
      <c r="I208" s="158"/>
      <c r="J208" s="158"/>
      <c r="K208" s="158"/>
      <c r="L208" s="158"/>
      <c r="M208" s="158"/>
      <c r="N208" s="158"/>
      <c r="O208" s="158"/>
      <c r="P208" s="158"/>
      <c r="Q208" s="158"/>
      <c r="R208" s="158"/>
      <c r="S208" s="158"/>
      <c r="T208" s="158"/>
      <c r="U208" s="158"/>
      <c r="V208" s="158"/>
      <c r="W208" s="158"/>
      <c r="X208" s="158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151</v>
      </c>
      <c r="AH208" s="148">
        <v>0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">
      <c r="A209" s="169">
        <v>61</v>
      </c>
      <c r="B209" s="170" t="s">
        <v>408</v>
      </c>
      <c r="C209" s="187" t="s">
        <v>409</v>
      </c>
      <c r="D209" s="171" t="s">
        <v>382</v>
      </c>
      <c r="E209" s="172">
        <v>24.665099999999999</v>
      </c>
      <c r="F209" s="173"/>
      <c r="G209" s="174">
        <f>ROUND(E209*F209,2)</f>
        <v>0</v>
      </c>
      <c r="H209" s="173"/>
      <c r="I209" s="174">
        <f>ROUND(E209*H209,2)</f>
        <v>0</v>
      </c>
      <c r="J209" s="173"/>
      <c r="K209" s="174">
        <f>ROUND(E209*J209,2)</f>
        <v>0</v>
      </c>
      <c r="L209" s="174">
        <v>21</v>
      </c>
      <c r="M209" s="174">
        <f>G209*(1+L209/100)</f>
        <v>0</v>
      </c>
      <c r="N209" s="174">
        <v>0</v>
      </c>
      <c r="O209" s="174">
        <f>ROUND(E209*N209,2)</f>
        <v>0</v>
      </c>
      <c r="P209" s="174">
        <v>0</v>
      </c>
      <c r="Q209" s="174">
        <f>ROUND(E209*P209,2)</f>
        <v>0</v>
      </c>
      <c r="R209" s="174"/>
      <c r="S209" s="174" t="s">
        <v>286</v>
      </c>
      <c r="T209" s="175" t="s">
        <v>287</v>
      </c>
      <c r="U209" s="158">
        <v>0</v>
      </c>
      <c r="V209" s="158">
        <f>ROUND(E209*U209,2)</f>
        <v>0</v>
      </c>
      <c r="W209" s="158"/>
      <c r="X209" s="158" t="s">
        <v>146</v>
      </c>
      <c r="Y209" s="148"/>
      <c r="Z209" s="148"/>
      <c r="AA209" s="148"/>
      <c r="AB209" s="148"/>
      <c r="AC209" s="148"/>
      <c r="AD209" s="148"/>
      <c r="AE209" s="148"/>
      <c r="AF209" s="148"/>
      <c r="AG209" s="148" t="s">
        <v>147</v>
      </c>
      <c r="AH209" s="148"/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55"/>
      <c r="B210" s="156"/>
      <c r="C210" s="188" t="s">
        <v>410</v>
      </c>
      <c r="D210" s="160"/>
      <c r="E210" s="161"/>
      <c r="F210" s="158"/>
      <c r="G210" s="158"/>
      <c r="H210" s="158"/>
      <c r="I210" s="158"/>
      <c r="J210" s="158"/>
      <c r="K210" s="158"/>
      <c r="L210" s="158"/>
      <c r="M210" s="158"/>
      <c r="N210" s="158"/>
      <c r="O210" s="158"/>
      <c r="P210" s="158"/>
      <c r="Q210" s="158"/>
      <c r="R210" s="158"/>
      <c r="S210" s="158"/>
      <c r="T210" s="158"/>
      <c r="U210" s="158"/>
      <c r="V210" s="158"/>
      <c r="W210" s="158"/>
      <c r="X210" s="158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151</v>
      </c>
      <c r="AH210" s="148">
        <v>0</v>
      </c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55"/>
      <c r="B211" s="156"/>
      <c r="C211" s="188" t="s">
        <v>411</v>
      </c>
      <c r="D211" s="160"/>
      <c r="E211" s="161"/>
      <c r="F211" s="158"/>
      <c r="G211" s="158"/>
      <c r="H211" s="158"/>
      <c r="I211" s="158"/>
      <c r="J211" s="158"/>
      <c r="K211" s="158"/>
      <c r="L211" s="158"/>
      <c r="M211" s="158"/>
      <c r="N211" s="158"/>
      <c r="O211" s="158"/>
      <c r="P211" s="158"/>
      <c r="Q211" s="158"/>
      <c r="R211" s="158"/>
      <c r="S211" s="158"/>
      <c r="T211" s="158"/>
      <c r="U211" s="158"/>
      <c r="V211" s="158"/>
      <c r="W211" s="158"/>
      <c r="X211" s="158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151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188" t="s">
        <v>412</v>
      </c>
      <c r="D212" s="160"/>
      <c r="E212" s="161">
        <v>24.665099999999999</v>
      </c>
      <c r="F212" s="158"/>
      <c r="G212" s="158"/>
      <c r="H212" s="158"/>
      <c r="I212" s="158"/>
      <c r="J212" s="158"/>
      <c r="K212" s="158"/>
      <c r="L212" s="158"/>
      <c r="M212" s="158"/>
      <c r="N212" s="158"/>
      <c r="O212" s="158"/>
      <c r="P212" s="158"/>
      <c r="Q212" s="158"/>
      <c r="R212" s="158"/>
      <c r="S212" s="158"/>
      <c r="T212" s="158"/>
      <c r="U212" s="158"/>
      <c r="V212" s="158"/>
      <c r="W212" s="158"/>
      <c r="X212" s="158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151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69">
        <v>62</v>
      </c>
      <c r="B213" s="170" t="s">
        <v>413</v>
      </c>
      <c r="C213" s="187" t="s">
        <v>414</v>
      </c>
      <c r="D213" s="171" t="s">
        <v>382</v>
      </c>
      <c r="E213" s="172">
        <v>92.6</v>
      </c>
      <c r="F213" s="173"/>
      <c r="G213" s="174">
        <f>ROUND(E213*F213,2)</f>
        <v>0</v>
      </c>
      <c r="H213" s="173"/>
      <c r="I213" s="174">
        <f>ROUND(E213*H213,2)</f>
        <v>0</v>
      </c>
      <c r="J213" s="173"/>
      <c r="K213" s="174">
        <f>ROUND(E213*J213,2)</f>
        <v>0</v>
      </c>
      <c r="L213" s="174">
        <v>21</v>
      </c>
      <c r="M213" s="174">
        <f>G213*(1+L213/100)</f>
        <v>0</v>
      </c>
      <c r="N213" s="174">
        <v>0</v>
      </c>
      <c r="O213" s="174">
        <f>ROUND(E213*N213,2)</f>
        <v>0</v>
      </c>
      <c r="P213" s="174">
        <v>0</v>
      </c>
      <c r="Q213" s="174">
        <f>ROUND(E213*P213,2)</f>
        <v>0</v>
      </c>
      <c r="R213" s="174"/>
      <c r="S213" s="174" t="s">
        <v>286</v>
      </c>
      <c r="T213" s="175" t="s">
        <v>287</v>
      </c>
      <c r="U213" s="158">
        <v>0</v>
      </c>
      <c r="V213" s="158">
        <f>ROUND(E213*U213,2)</f>
        <v>0</v>
      </c>
      <c r="W213" s="158"/>
      <c r="X213" s="158" t="s">
        <v>146</v>
      </c>
      <c r="Y213" s="148"/>
      <c r="Z213" s="148"/>
      <c r="AA213" s="148"/>
      <c r="AB213" s="148"/>
      <c r="AC213" s="148"/>
      <c r="AD213" s="148"/>
      <c r="AE213" s="148"/>
      <c r="AF213" s="148"/>
      <c r="AG213" s="148" t="s">
        <v>147</v>
      </c>
      <c r="AH213" s="148"/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88" t="s">
        <v>415</v>
      </c>
      <c r="D214" s="160"/>
      <c r="E214" s="161">
        <v>92.6</v>
      </c>
      <c r="F214" s="158"/>
      <c r="G214" s="158"/>
      <c r="H214" s="158"/>
      <c r="I214" s="158"/>
      <c r="J214" s="158"/>
      <c r="K214" s="158"/>
      <c r="L214" s="158"/>
      <c r="M214" s="158"/>
      <c r="N214" s="158"/>
      <c r="O214" s="158"/>
      <c r="P214" s="158"/>
      <c r="Q214" s="158"/>
      <c r="R214" s="158"/>
      <c r="S214" s="158"/>
      <c r="T214" s="158"/>
      <c r="U214" s="158"/>
      <c r="V214" s="158"/>
      <c r="W214" s="158"/>
      <c r="X214" s="158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151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69">
        <v>63</v>
      </c>
      <c r="B215" s="170" t="s">
        <v>416</v>
      </c>
      <c r="C215" s="187" t="s">
        <v>417</v>
      </c>
      <c r="D215" s="171" t="s">
        <v>382</v>
      </c>
      <c r="E215" s="172">
        <v>52.735999999999997</v>
      </c>
      <c r="F215" s="173"/>
      <c r="G215" s="174">
        <f>ROUND(E215*F215,2)</f>
        <v>0</v>
      </c>
      <c r="H215" s="173"/>
      <c r="I215" s="174">
        <f>ROUND(E215*H215,2)</f>
        <v>0</v>
      </c>
      <c r="J215" s="173"/>
      <c r="K215" s="174">
        <f>ROUND(E215*J215,2)</f>
        <v>0</v>
      </c>
      <c r="L215" s="174">
        <v>21</v>
      </c>
      <c r="M215" s="174">
        <f>G215*(1+L215/100)</f>
        <v>0</v>
      </c>
      <c r="N215" s="174">
        <v>0</v>
      </c>
      <c r="O215" s="174">
        <f>ROUND(E215*N215,2)</f>
        <v>0</v>
      </c>
      <c r="P215" s="174">
        <v>0</v>
      </c>
      <c r="Q215" s="174">
        <f>ROUND(E215*P215,2)</f>
        <v>0</v>
      </c>
      <c r="R215" s="174"/>
      <c r="S215" s="174" t="s">
        <v>286</v>
      </c>
      <c r="T215" s="175" t="s">
        <v>287</v>
      </c>
      <c r="U215" s="158">
        <v>0</v>
      </c>
      <c r="V215" s="158">
        <f>ROUND(E215*U215,2)</f>
        <v>0</v>
      </c>
      <c r="W215" s="158"/>
      <c r="X215" s="158" t="s">
        <v>146</v>
      </c>
      <c r="Y215" s="148"/>
      <c r="Z215" s="148"/>
      <c r="AA215" s="148"/>
      <c r="AB215" s="148"/>
      <c r="AC215" s="148"/>
      <c r="AD215" s="148"/>
      <c r="AE215" s="148"/>
      <c r="AF215" s="148"/>
      <c r="AG215" s="148" t="s">
        <v>147</v>
      </c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ht="22.5" outlineLevel="1" x14ac:dyDescent="0.2">
      <c r="A216" s="155"/>
      <c r="B216" s="156"/>
      <c r="C216" s="188" t="s">
        <v>418</v>
      </c>
      <c r="D216" s="160"/>
      <c r="E216" s="161">
        <v>52.735999999999997</v>
      </c>
      <c r="F216" s="158"/>
      <c r="G216" s="158"/>
      <c r="H216" s="158"/>
      <c r="I216" s="158"/>
      <c r="J216" s="158"/>
      <c r="K216" s="158"/>
      <c r="L216" s="158"/>
      <c r="M216" s="158"/>
      <c r="N216" s="158"/>
      <c r="O216" s="158"/>
      <c r="P216" s="158"/>
      <c r="Q216" s="158"/>
      <c r="R216" s="158"/>
      <c r="S216" s="158"/>
      <c r="T216" s="158"/>
      <c r="U216" s="158"/>
      <c r="V216" s="158"/>
      <c r="W216" s="158"/>
      <c r="X216" s="158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151</v>
      </c>
      <c r="AH216" s="148">
        <v>0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55"/>
      <c r="B217" s="156"/>
      <c r="C217" s="188" t="s">
        <v>397</v>
      </c>
      <c r="D217" s="160"/>
      <c r="E217" s="161"/>
      <c r="F217" s="158"/>
      <c r="G217" s="158"/>
      <c r="H217" s="158"/>
      <c r="I217" s="158"/>
      <c r="J217" s="158"/>
      <c r="K217" s="158"/>
      <c r="L217" s="158"/>
      <c r="M217" s="158"/>
      <c r="N217" s="158"/>
      <c r="O217" s="158"/>
      <c r="P217" s="158"/>
      <c r="Q217" s="158"/>
      <c r="R217" s="158"/>
      <c r="S217" s="158"/>
      <c r="T217" s="158"/>
      <c r="U217" s="158"/>
      <c r="V217" s="158"/>
      <c r="W217" s="158"/>
      <c r="X217" s="158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151</v>
      </c>
      <c r="AH217" s="148">
        <v>0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55"/>
      <c r="B218" s="156"/>
      <c r="C218" s="188" t="s">
        <v>419</v>
      </c>
      <c r="D218" s="160"/>
      <c r="E218" s="161"/>
      <c r="F218" s="158"/>
      <c r="G218" s="158"/>
      <c r="H218" s="158"/>
      <c r="I218" s="158"/>
      <c r="J218" s="158"/>
      <c r="K218" s="158"/>
      <c r="L218" s="158"/>
      <c r="M218" s="158"/>
      <c r="N218" s="158"/>
      <c r="O218" s="158"/>
      <c r="P218" s="158"/>
      <c r="Q218" s="158"/>
      <c r="R218" s="158"/>
      <c r="S218" s="158"/>
      <c r="T218" s="158"/>
      <c r="U218" s="158"/>
      <c r="V218" s="158"/>
      <c r="W218" s="158"/>
      <c r="X218" s="158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151</v>
      </c>
      <c r="AH218" s="148">
        <v>0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188" t="s">
        <v>398</v>
      </c>
      <c r="D219" s="160"/>
      <c r="E219" s="161"/>
      <c r="F219" s="158"/>
      <c r="G219" s="158"/>
      <c r="H219" s="158"/>
      <c r="I219" s="158"/>
      <c r="J219" s="158"/>
      <c r="K219" s="158"/>
      <c r="L219" s="158"/>
      <c r="M219" s="158"/>
      <c r="N219" s="158"/>
      <c r="O219" s="158"/>
      <c r="P219" s="158"/>
      <c r="Q219" s="158"/>
      <c r="R219" s="158"/>
      <c r="S219" s="158"/>
      <c r="T219" s="158"/>
      <c r="U219" s="158"/>
      <c r="V219" s="158"/>
      <c r="W219" s="158"/>
      <c r="X219" s="158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151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69">
        <v>64</v>
      </c>
      <c r="B220" s="170" t="s">
        <v>420</v>
      </c>
      <c r="C220" s="187" t="s">
        <v>421</v>
      </c>
      <c r="D220" s="171" t="s">
        <v>382</v>
      </c>
      <c r="E220" s="172">
        <v>24.3</v>
      </c>
      <c r="F220" s="173"/>
      <c r="G220" s="174">
        <f>ROUND(E220*F220,2)</f>
        <v>0</v>
      </c>
      <c r="H220" s="173"/>
      <c r="I220" s="174">
        <f>ROUND(E220*H220,2)</f>
        <v>0</v>
      </c>
      <c r="J220" s="173"/>
      <c r="K220" s="174">
        <f>ROUND(E220*J220,2)</f>
        <v>0</v>
      </c>
      <c r="L220" s="174">
        <v>21</v>
      </c>
      <c r="M220" s="174">
        <f>G220*(1+L220/100)</f>
        <v>0</v>
      </c>
      <c r="N220" s="174">
        <v>0</v>
      </c>
      <c r="O220" s="174">
        <f>ROUND(E220*N220,2)</f>
        <v>0</v>
      </c>
      <c r="P220" s="174">
        <v>0</v>
      </c>
      <c r="Q220" s="174">
        <f>ROUND(E220*P220,2)</f>
        <v>0</v>
      </c>
      <c r="R220" s="174"/>
      <c r="S220" s="174" t="s">
        <v>286</v>
      </c>
      <c r="T220" s="175" t="s">
        <v>287</v>
      </c>
      <c r="U220" s="158">
        <v>0</v>
      </c>
      <c r="V220" s="158">
        <f>ROUND(E220*U220,2)</f>
        <v>0</v>
      </c>
      <c r="W220" s="158"/>
      <c r="X220" s="158" t="s">
        <v>146</v>
      </c>
      <c r="Y220" s="148"/>
      <c r="Z220" s="148"/>
      <c r="AA220" s="148"/>
      <c r="AB220" s="148"/>
      <c r="AC220" s="148"/>
      <c r="AD220" s="148"/>
      <c r="AE220" s="148"/>
      <c r="AF220" s="148"/>
      <c r="AG220" s="148" t="s">
        <v>147</v>
      </c>
      <c r="AH220" s="148"/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188" t="s">
        <v>422</v>
      </c>
      <c r="D221" s="160"/>
      <c r="E221" s="161">
        <v>24.3</v>
      </c>
      <c r="F221" s="158"/>
      <c r="G221" s="158"/>
      <c r="H221" s="158"/>
      <c r="I221" s="158"/>
      <c r="J221" s="158"/>
      <c r="K221" s="158"/>
      <c r="L221" s="158"/>
      <c r="M221" s="158"/>
      <c r="N221" s="158"/>
      <c r="O221" s="158"/>
      <c r="P221" s="158"/>
      <c r="Q221" s="158"/>
      <c r="R221" s="158"/>
      <c r="S221" s="158"/>
      <c r="T221" s="158"/>
      <c r="U221" s="158"/>
      <c r="V221" s="158"/>
      <c r="W221" s="158"/>
      <c r="X221" s="158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151</v>
      </c>
      <c r="AH221" s="148">
        <v>0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69">
        <v>65</v>
      </c>
      <c r="B222" s="170" t="s">
        <v>423</v>
      </c>
      <c r="C222" s="187" t="s">
        <v>424</v>
      </c>
      <c r="D222" s="171" t="s">
        <v>425</v>
      </c>
      <c r="E222" s="172">
        <v>2</v>
      </c>
      <c r="F222" s="173"/>
      <c r="G222" s="174">
        <f>ROUND(E222*F222,2)</f>
        <v>0</v>
      </c>
      <c r="H222" s="173"/>
      <c r="I222" s="174">
        <f>ROUND(E222*H222,2)</f>
        <v>0</v>
      </c>
      <c r="J222" s="173"/>
      <c r="K222" s="174">
        <f>ROUND(E222*J222,2)</f>
        <v>0</v>
      </c>
      <c r="L222" s="174">
        <v>21</v>
      </c>
      <c r="M222" s="174">
        <f>G222*(1+L222/100)</f>
        <v>0</v>
      </c>
      <c r="N222" s="174">
        <v>0</v>
      </c>
      <c r="O222" s="174">
        <f>ROUND(E222*N222,2)</f>
        <v>0</v>
      </c>
      <c r="P222" s="174">
        <v>0</v>
      </c>
      <c r="Q222" s="174">
        <f>ROUND(E222*P222,2)</f>
        <v>0</v>
      </c>
      <c r="R222" s="174"/>
      <c r="S222" s="174" t="s">
        <v>286</v>
      </c>
      <c r="T222" s="175" t="s">
        <v>287</v>
      </c>
      <c r="U222" s="158">
        <v>0</v>
      </c>
      <c r="V222" s="158">
        <f>ROUND(E222*U222,2)</f>
        <v>0</v>
      </c>
      <c r="W222" s="158"/>
      <c r="X222" s="158" t="s">
        <v>146</v>
      </c>
      <c r="Y222" s="148"/>
      <c r="Z222" s="148"/>
      <c r="AA222" s="148"/>
      <c r="AB222" s="148"/>
      <c r="AC222" s="148"/>
      <c r="AD222" s="148"/>
      <c r="AE222" s="148"/>
      <c r="AF222" s="148"/>
      <c r="AG222" s="148" t="s">
        <v>147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55"/>
      <c r="B223" s="156"/>
      <c r="C223" s="188" t="s">
        <v>426</v>
      </c>
      <c r="D223" s="160"/>
      <c r="E223" s="161"/>
      <c r="F223" s="158"/>
      <c r="G223" s="158"/>
      <c r="H223" s="158"/>
      <c r="I223" s="158"/>
      <c r="J223" s="158"/>
      <c r="K223" s="158"/>
      <c r="L223" s="158"/>
      <c r="M223" s="158"/>
      <c r="N223" s="158"/>
      <c r="O223" s="158"/>
      <c r="P223" s="158"/>
      <c r="Q223" s="158"/>
      <c r="R223" s="158"/>
      <c r="S223" s="158"/>
      <c r="T223" s="158"/>
      <c r="U223" s="158"/>
      <c r="V223" s="158"/>
      <c r="W223" s="158"/>
      <c r="X223" s="158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151</v>
      </c>
      <c r="AH223" s="148">
        <v>0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55"/>
      <c r="B224" s="156"/>
      <c r="C224" s="188" t="s">
        <v>427</v>
      </c>
      <c r="D224" s="160"/>
      <c r="E224" s="161"/>
      <c r="F224" s="158"/>
      <c r="G224" s="158"/>
      <c r="H224" s="158"/>
      <c r="I224" s="158"/>
      <c r="J224" s="158"/>
      <c r="K224" s="158"/>
      <c r="L224" s="158"/>
      <c r="M224" s="158"/>
      <c r="N224" s="158"/>
      <c r="O224" s="158"/>
      <c r="P224" s="158"/>
      <c r="Q224" s="158"/>
      <c r="R224" s="158"/>
      <c r="S224" s="158"/>
      <c r="T224" s="158"/>
      <c r="U224" s="158"/>
      <c r="V224" s="158"/>
      <c r="W224" s="158"/>
      <c r="X224" s="158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151</v>
      </c>
      <c r="AH224" s="148">
        <v>0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188" t="s">
        <v>428</v>
      </c>
      <c r="D225" s="160"/>
      <c r="E225" s="161"/>
      <c r="F225" s="158"/>
      <c r="G225" s="158"/>
      <c r="H225" s="158"/>
      <c r="I225" s="158"/>
      <c r="J225" s="158"/>
      <c r="K225" s="158"/>
      <c r="L225" s="158"/>
      <c r="M225" s="158"/>
      <c r="N225" s="158"/>
      <c r="O225" s="158"/>
      <c r="P225" s="158"/>
      <c r="Q225" s="158"/>
      <c r="R225" s="158"/>
      <c r="S225" s="158"/>
      <c r="T225" s="158"/>
      <c r="U225" s="158"/>
      <c r="V225" s="158"/>
      <c r="W225" s="158"/>
      <c r="X225" s="158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151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55"/>
      <c r="B226" s="156"/>
      <c r="C226" s="188" t="s">
        <v>429</v>
      </c>
      <c r="D226" s="160"/>
      <c r="E226" s="161">
        <v>2</v>
      </c>
      <c r="F226" s="158"/>
      <c r="G226" s="158"/>
      <c r="H226" s="158"/>
      <c r="I226" s="158"/>
      <c r="J226" s="158"/>
      <c r="K226" s="158"/>
      <c r="L226" s="158"/>
      <c r="M226" s="158"/>
      <c r="N226" s="158"/>
      <c r="O226" s="158"/>
      <c r="P226" s="158"/>
      <c r="Q226" s="158"/>
      <c r="R226" s="158"/>
      <c r="S226" s="158"/>
      <c r="T226" s="158"/>
      <c r="U226" s="158"/>
      <c r="V226" s="158"/>
      <c r="W226" s="158"/>
      <c r="X226" s="158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151</v>
      </c>
      <c r="AH226" s="148">
        <v>0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">
      <c r="A227" s="155">
        <v>66</v>
      </c>
      <c r="B227" s="156" t="s">
        <v>430</v>
      </c>
      <c r="C227" s="190" t="s">
        <v>431</v>
      </c>
      <c r="D227" s="157" t="s">
        <v>0</v>
      </c>
      <c r="E227" s="184"/>
      <c r="F227" s="159"/>
      <c r="G227" s="158">
        <f>ROUND(E227*F227,2)</f>
        <v>0</v>
      </c>
      <c r="H227" s="159"/>
      <c r="I227" s="158">
        <f>ROUND(E227*H227,2)</f>
        <v>0</v>
      </c>
      <c r="J227" s="159"/>
      <c r="K227" s="158">
        <f>ROUND(E227*J227,2)</f>
        <v>0</v>
      </c>
      <c r="L227" s="158">
        <v>21</v>
      </c>
      <c r="M227" s="158">
        <f>G227*(1+L227/100)</f>
        <v>0</v>
      </c>
      <c r="N227" s="158">
        <v>0</v>
      </c>
      <c r="O227" s="158">
        <f>ROUND(E227*N227,2)</f>
        <v>0</v>
      </c>
      <c r="P227" s="158">
        <v>0</v>
      </c>
      <c r="Q227" s="158">
        <f>ROUND(E227*P227,2)</f>
        <v>0</v>
      </c>
      <c r="R227" s="158" t="s">
        <v>372</v>
      </c>
      <c r="S227" s="158" t="s">
        <v>145</v>
      </c>
      <c r="T227" s="158" t="s">
        <v>145</v>
      </c>
      <c r="U227" s="158">
        <v>0</v>
      </c>
      <c r="V227" s="158">
        <f>ROUND(E227*U227,2)</f>
        <v>0</v>
      </c>
      <c r="W227" s="158"/>
      <c r="X227" s="158" t="s">
        <v>367</v>
      </c>
      <c r="Y227" s="148"/>
      <c r="Z227" s="148"/>
      <c r="AA227" s="148"/>
      <c r="AB227" s="148"/>
      <c r="AC227" s="148"/>
      <c r="AD227" s="148"/>
      <c r="AE227" s="148"/>
      <c r="AF227" s="148"/>
      <c r="AG227" s="148" t="s">
        <v>368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55"/>
      <c r="B228" s="156"/>
      <c r="C228" s="251" t="s">
        <v>432</v>
      </c>
      <c r="D228" s="252"/>
      <c r="E228" s="252"/>
      <c r="F228" s="252"/>
      <c r="G228" s="252"/>
      <c r="H228" s="158"/>
      <c r="I228" s="158"/>
      <c r="J228" s="158"/>
      <c r="K228" s="158"/>
      <c r="L228" s="158"/>
      <c r="M228" s="158"/>
      <c r="N228" s="158"/>
      <c r="O228" s="158"/>
      <c r="P228" s="158"/>
      <c r="Q228" s="158"/>
      <c r="R228" s="158"/>
      <c r="S228" s="158"/>
      <c r="T228" s="158"/>
      <c r="U228" s="158"/>
      <c r="V228" s="158"/>
      <c r="W228" s="158"/>
      <c r="X228" s="158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149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x14ac:dyDescent="0.2">
      <c r="A229" s="163" t="s">
        <v>139</v>
      </c>
      <c r="B229" s="164" t="s">
        <v>86</v>
      </c>
      <c r="C229" s="186" t="s">
        <v>87</v>
      </c>
      <c r="D229" s="165"/>
      <c r="E229" s="166"/>
      <c r="F229" s="167"/>
      <c r="G229" s="167">
        <f>SUMIF(AG230:AG247,"&lt;&gt;NOR",G230:G247)</f>
        <v>0</v>
      </c>
      <c r="H229" s="167"/>
      <c r="I229" s="167">
        <f>SUM(I230:I247)</f>
        <v>0</v>
      </c>
      <c r="J229" s="167"/>
      <c r="K229" s="167">
        <f>SUM(K230:K247)</f>
        <v>0</v>
      </c>
      <c r="L229" s="167"/>
      <c r="M229" s="167">
        <f>SUM(M230:M247)</f>
        <v>0</v>
      </c>
      <c r="N229" s="167"/>
      <c r="O229" s="167">
        <f>SUM(O230:O247)</f>
        <v>0.49</v>
      </c>
      <c r="P229" s="167"/>
      <c r="Q229" s="167">
        <f>SUM(Q230:Q247)</f>
        <v>0.21</v>
      </c>
      <c r="R229" s="167"/>
      <c r="S229" s="167"/>
      <c r="T229" s="168"/>
      <c r="U229" s="162"/>
      <c r="V229" s="162">
        <f>SUM(V230:V247)</f>
        <v>40.49</v>
      </c>
      <c r="W229" s="162"/>
      <c r="X229" s="162"/>
      <c r="AG229" t="s">
        <v>140</v>
      </c>
    </row>
    <row r="230" spans="1:60" outlineLevel="1" x14ac:dyDescent="0.2">
      <c r="A230" s="177">
        <v>67</v>
      </c>
      <c r="B230" s="178" t="s">
        <v>433</v>
      </c>
      <c r="C230" s="189" t="s">
        <v>434</v>
      </c>
      <c r="D230" s="179" t="s">
        <v>203</v>
      </c>
      <c r="E230" s="180">
        <v>94.9</v>
      </c>
      <c r="F230" s="181"/>
      <c r="G230" s="182">
        <f>ROUND(E230*F230,2)</f>
        <v>0</v>
      </c>
      <c r="H230" s="181"/>
      <c r="I230" s="182">
        <f>ROUND(E230*H230,2)</f>
        <v>0</v>
      </c>
      <c r="J230" s="181"/>
      <c r="K230" s="182">
        <f>ROUND(E230*J230,2)</f>
        <v>0</v>
      </c>
      <c r="L230" s="182">
        <v>21</v>
      </c>
      <c r="M230" s="182">
        <f>G230*(1+L230/100)</f>
        <v>0</v>
      </c>
      <c r="N230" s="182">
        <v>0</v>
      </c>
      <c r="O230" s="182">
        <f>ROUND(E230*N230,2)</f>
        <v>0</v>
      </c>
      <c r="P230" s="182">
        <v>2.2000000000000001E-3</v>
      </c>
      <c r="Q230" s="182">
        <f>ROUND(E230*P230,2)</f>
        <v>0.21</v>
      </c>
      <c r="R230" s="182" t="s">
        <v>435</v>
      </c>
      <c r="S230" s="182" t="s">
        <v>436</v>
      </c>
      <c r="T230" s="183" t="s">
        <v>436</v>
      </c>
      <c r="U230" s="158">
        <v>0.188</v>
      </c>
      <c r="V230" s="158">
        <f>ROUND(E230*U230,2)</f>
        <v>17.84</v>
      </c>
      <c r="W230" s="158"/>
      <c r="X230" s="158" t="s">
        <v>146</v>
      </c>
      <c r="Y230" s="148"/>
      <c r="Z230" s="148"/>
      <c r="AA230" s="148"/>
      <c r="AB230" s="148"/>
      <c r="AC230" s="148"/>
      <c r="AD230" s="148"/>
      <c r="AE230" s="148"/>
      <c r="AF230" s="148"/>
      <c r="AG230" s="148" t="s">
        <v>147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69">
        <v>68</v>
      </c>
      <c r="B231" s="170" t="s">
        <v>437</v>
      </c>
      <c r="C231" s="187" t="s">
        <v>438</v>
      </c>
      <c r="D231" s="171" t="s">
        <v>203</v>
      </c>
      <c r="E231" s="172">
        <v>92.6</v>
      </c>
      <c r="F231" s="173"/>
      <c r="G231" s="174">
        <f>ROUND(E231*F231,2)</f>
        <v>0</v>
      </c>
      <c r="H231" s="173"/>
      <c r="I231" s="174">
        <f>ROUND(E231*H231,2)</f>
        <v>0</v>
      </c>
      <c r="J231" s="173"/>
      <c r="K231" s="174">
        <f>ROUND(E231*J231,2)</f>
        <v>0</v>
      </c>
      <c r="L231" s="174">
        <v>21</v>
      </c>
      <c r="M231" s="174">
        <f>G231*(1+L231/100)</f>
        <v>0</v>
      </c>
      <c r="N231" s="174">
        <v>2.0400000000000001E-3</v>
      </c>
      <c r="O231" s="174">
        <f>ROUND(E231*N231,2)</f>
        <v>0.19</v>
      </c>
      <c r="P231" s="174">
        <v>0</v>
      </c>
      <c r="Q231" s="174">
        <f>ROUND(E231*P231,2)</f>
        <v>0</v>
      </c>
      <c r="R231" s="174" t="s">
        <v>435</v>
      </c>
      <c r="S231" s="174" t="s">
        <v>145</v>
      </c>
      <c r="T231" s="175" t="s">
        <v>145</v>
      </c>
      <c r="U231" s="158">
        <v>0.08</v>
      </c>
      <c r="V231" s="158">
        <f>ROUND(E231*U231,2)</f>
        <v>7.41</v>
      </c>
      <c r="W231" s="158"/>
      <c r="X231" s="158" t="s">
        <v>146</v>
      </c>
      <c r="Y231" s="148"/>
      <c r="Z231" s="148"/>
      <c r="AA231" s="148"/>
      <c r="AB231" s="148"/>
      <c r="AC231" s="148"/>
      <c r="AD231" s="148"/>
      <c r="AE231" s="148"/>
      <c r="AF231" s="148"/>
      <c r="AG231" s="148" t="s">
        <v>147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55"/>
      <c r="B232" s="156"/>
      <c r="C232" s="188" t="s">
        <v>439</v>
      </c>
      <c r="D232" s="160"/>
      <c r="E232" s="161">
        <v>92.6</v>
      </c>
      <c r="F232" s="158"/>
      <c r="G232" s="158"/>
      <c r="H232" s="158"/>
      <c r="I232" s="158"/>
      <c r="J232" s="158"/>
      <c r="K232" s="158"/>
      <c r="L232" s="158"/>
      <c r="M232" s="158"/>
      <c r="N232" s="158"/>
      <c r="O232" s="158"/>
      <c r="P232" s="158"/>
      <c r="Q232" s="158"/>
      <c r="R232" s="158"/>
      <c r="S232" s="158"/>
      <c r="T232" s="158"/>
      <c r="U232" s="158"/>
      <c r="V232" s="158"/>
      <c r="W232" s="158"/>
      <c r="X232" s="158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151</v>
      </c>
      <c r="AH232" s="148">
        <v>0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69">
        <v>69</v>
      </c>
      <c r="B233" s="170" t="s">
        <v>440</v>
      </c>
      <c r="C233" s="187" t="s">
        <v>441</v>
      </c>
      <c r="D233" s="171" t="s">
        <v>214</v>
      </c>
      <c r="E233" s="172">
        <v>103.8</v>
      </c>
      <c r="F233" s="173"/>
      <c r="G233" s="174">
        <f>ROUND(E233*F233,2)</f>
        <v>0</v>
      </c>
      <c r="H233" s="173"/>
      <c r="I233" s="174">
        <f>ROUND(E233*H233,2)</f>
        <v>0</v>
      </c>
      <c r="J233" s="173"/>
      <c r="K233" s="174">
        <f>ROUND(E233*J233,2)</f>
        <v>0</v>
      </c>
      <c r="L233" s="174">
        <v>21</v>
      </c>
      <c r="M233" s="174">
        <f>G233*(1+L233/100)</f>
        <v>0</v>
      </c>
      <c r="N233" s="174">
        <v>3.2000000000000003E-4</v>
      </c>
      <c r="O233" s="174">
        <f>ROUND(E233*N233,2)</f>
        <v>0.03</v>
      </c>
      <c r="P233" s="174">
        <v>0</v>
      </c>
      <c r="Q233" s="174">
        <f>ROUND(E233*P233,2)</f>
        <v>0</v>
      </c>
      <c r="R233" s="174" t="s">
        <v>435</v>
      </c>
      <c r="S233" s="174" t="s">
        <v>145</v>
      </c>
      <c r="T233" s="175" t="s">
        <v>145</v>
      </c>
      <c r="U233" s="158">
        <v>0.05</v>
      </c>
      <c r="V233" s="158">
        <f>ROUND(E233*U233,2)</f>
        <v>5.19</v>
      </c>
      <c r="W233" s="158"/>
      <c r="X233" s="158" t="s">
        <v>146</v>
      </c>
      <c r="Y233" s="148"/>
      <c r="Z233" s="148"/>
      <c r="AA233" s="148"/>
      <c r="AB233" s="148"/>
      <c r="AC233" s="148"/>
      <c r="AD233" s="148"/>
      <c r="AE233" s="148"/>
      <c r="AF233" s="148"/>
      <c r="AG233" s="148" t="s">
        <v>147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55"/>
      <c r="B234" s="156"/>
      <c r="C234" s="188" t="s">
        <v>442</v>
      </c>
      <c r="D234" s="160"/>
      <c r="E234" s="161">
        <v>12.16</v>
      </c>
      <c r="F234" s="158"/>
      <c r="G234" s="158"/>
      <c r="H234" s="158"/>
      <c r="I234" s="158"/>
      <c r="J234" s="158"/>
      <c r="K234" s="158"/>
      <c r="L234" s="158"/>
      <c r="M234" s="158"/>
      <c r="N234" s="158"/>
      <c r="O234" s="158"/>
      <c r="P234" s="158"/>
      <c r="Q234" s="158"/>
      <c r="R234" s="158"/>
      <c r="S234" s="158"/>
      <c r="T234" s="158"/>
      <c r="U234" s="158"/>
      <c r="V234" s="158"/>
      <c r="W234" s="158"/>
      <c r="X234" s="158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151</v>
      </c>
      <c r="AH234" s="148">
        <v>0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55"/>
      <c r="B235" s="156"/>
      <c r="C235" s="188" t="s">
        <v>443</v>
      </c>
      <c r="D235" s="160"/>
      <c r="E235" s="161">
        <v>15.48</v>
      </c>
      <c r="F235" s="158"/>
      <c r="G235" s="158"/>
      <c r="H235" s="158"/>
      <c r="I235" s="158"/>
      <c r="J235" s="158"/>
      <c r="K235" s="158"/>
      <c r="L235" s="158"/>
      <c r="M235" s="158"/>
      <c r="N235" s="158"/>
      <c r="O235" s="158"/>
      <c r="P235" s="158"/>
      <c r="Q235" s="158"/>
      <c r="R235" s="158"/>
      <c r="S235" s="158"/>
      <c r="T235" s="158"/>
      <c r="U235" s="158"/>
      <c r="V235" s="158"/>
      <c r="W235" s="158"/>
      <c r="X235" s="158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151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55"/>
      <c r="B236" s="156"/>
      <c r="C236" s="188" t="s">
        <v>444</v>
      </c>
      <c r="D236" s="160"/>
      <c r="E236" s="161">
        <v>7.92</v>
      </c>
      <c r="F236" s="158"/>
      <c r="G236" s="158"/>
      <c r="H236" s="158"/>
      <c r="I236" s="158"/>
      <c r="J236" s="158"/>
      <c r="K236" s="158"/>
      <c r="L236" s="158"/>
      <c r="M236" s="158"/>
      <c r="N236" s="158"/>
      <c r="O236" s="158"/>
      <c r="P236" s="158"/>
      <c r="Q236" s="158"/>
      <c r="R236" s="158"/>
      <c r="S236" s="158"/>
      <c r="T236" s="158"/>
      <c r="U236" s="158"/>
      <c r="V236" s="158"/>
      <c r="W236" s="158"/>
      <c r="X236" s="158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151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55"/>
      <c r="B237" s="156"/>
      <c r="C237" s="188" t="s">
        <v>445</v>
      </c>
      <c r="D237" s="160"/>
      <c r="E237" s="161">
        <v>6.1</v>
      </c>
      <c r="F237" s="158"/>
      <c r="G237" s="158"/>
      <c r="H237" s="158"/>
      <c r="I237" s="158"/>
      <c r="J237" s="158"/>
      <c r="K237" s="158"/>
      <c r="L237" s="158"/>
      <c r="M237" s="158"/>
      <c r="N237" s="158"/>
      <c r="O237" s="158"/>
      <c r="P237" s="158"/>
      <c r="Q237" s="158"/>
      <c r="R237" s="158"/>
      <c r="S237" s="158"/>
      <c r="T237" s="158"/>
      <c r="U237" s="158"/>
      <c r="V237" s="158"/>
      <c r="W237" s="158"/>
      <c r="X237" s="158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151</v>
      </c>
      <c r="AH237" s="148">
        <v>0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">
      <c r="A238" s="155"/>
      <c r="B238" s="156"/>
      <c r="C238" s="188" t="s">
        <v>446</v>
      </c>
      <c r="D238" s="160"/>
      <c r="E238" s="161">
        <v>12.32</v>
      </c>
      <c r="F238" s="158"/>
      <c r="G238" s="158"/>
      <c r="H238" s="158"/>
      <c r="I238" s="158"/>
      <c r="J238" s="158"/>
      <c r="K238" s="158"/>
      <c r="L238" s="158"/>
      <c r="M238" s="158"/>
      <c r="N238" s="158"/>
      <c r="O238" s="158"/>
      <c r="P238" s="158"/>
      <c r="Q238" s="158"/>
      <c r="R238" s="158"/>
      <c r="S238" s="158"/>
      <c r="T238" s="158"/>
      <c r="U238" s="158"/>
      <c r="V238" s="158"/>
      <c r="W238" s="158"/>
      <c r="X238" s="158"/>
      <c r="Y238" s="148"/>
      <c r="Z238" s="148"/>
      <c r="AA238" s="148"/>
      <c r="AB238" s="148"/>
      <c r="AC238" s="148"/>
      <c r="AD238" s="148"/>
      <c r="AE238" s="148"/>
      <c r="AF238" s="148"/>
      <c r="AG238" s="148" t="s">
        <v>151</v>
      </c>
      <c r="AH238" s="148">
        <v>0</v>
      </c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55"/>
      <c r="B239" s="156"/>
      <c r="C239" s="188" t="s">
        <v>447</v>
      </c>
      <c r="D239" s="160"/>
      <c r="E239" s="161">
        <v>18.18</v>
      </c>
      <c r="F239" s="158"/>
      <c r="G239" s="158"/>
      <c r="H239" s="158"/>
      <c r="I239" s="158"/>
      <c r="J239" s="158"/>
      <c r="K239" s="158"/>
      <c r="L239" s="158"/>
      <c r="M239" s="158"/>
      <c r="N239" s="158"/>
      <c r="O239" s="158"/>
      <c r="P239" s="158"/>
      <c r="Q239" s="158"/>
      <c r="R239" s="158"/>
      <c r="S239" s="158"/>
      <c r="T239" s="158"/>
      <c r="U239" s="158"/>
      <c r="V239" s="158"/>
      <c r="W239" s="158"/>
      <c r="X239" s="158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151</v>
      </c>
      <c r="AH239" s="148">
        <v>0</v>
      </c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55"/>
      <c r="B240" s="156"/>
      <c r="C240" s="188" t="s">
        <v>448</v>
      </c>
      <c r="D240" s="160"/>
      <c r="E240" s="161">
        <v>31.64</v>
      </c>
      <c r="F240" s="158"/>
      <c r="G240" s="158"/>
      <c r="H240" s="158"/>
      <c r="I240" s="158"/>
      <c r="J240" s="158"/>
      <c r="K240" s="158"/>
      <c r="L240" s="158"/>
      <c r="M240" s="158"/>
      <c r="N240" s="158"/>
      <c r="O240" s="158"/>
      <c r="P240" s="158"/>
      <c r="Q240" s="158"/>
      <c r="R240" s="158"/>
      <c r="S240" s="158"/>
      <c r="T240" s="158"/>
      <c r="U240" s="158"/>
      <c r="V240" s="158"/>
      <c r="W240" s="158"/>
      <c r="X240" s="158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151</v>
      </c>
      <c r="AH240" s="148">
        <v>0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 x14ac:dyDescent="0.2">
      <c r="A241" s="169">
        <v>70</v>
      </c>
      <c r="B241" s="170" t="s">
        <v>449</v>
      </c>
      <c r="C241" s="187" t="s">
        <v>450</v>
      </c>
      <c r="D241" s="171" t="s">
        <v>203</v>
      </c>
      <c r="E241" s="172">
        <v>35.883000000000003</v>
      </c>
      <c r="F241" s="173"/>
      <c r="G241" s="174">
        <f>ROUND(E241*F241,2)</f>
        <v>0</v>
      </c>
      <c r="H241" s="173"/>
      <c r="I241" s="174">
        <f>ROUND(E241*H241,2)</f>
        <v>0</v>
      </c>
      <c r="J241" s="173"/>
      <c r="K241" s="174">
        <f>ROUND(E241*J241,2)</f>
        <v>0</v>
      </c>
      <c r="L241" s="174">
        <v>21</v>
      </c>
      <c r="M241" s="174">
        <f>G241*(1+L241/100)</f>
        <v>0</v>
      </c>
      <c r="N241" s="174">
        <v>3.0000000000000001E-3</v>
      </c>
      <c r="O241" s="174">
        <f>ROUND(E241*N241,2)</f>
        <v>0.11</v>
      </c>
      <c r="P241" s="174">
        <v>0</v>
      </c>
      <c r="Q241" s="174">
        <f>ROUND(E241*P241,2)</f>
        <v>0</v>
      </c>
      <c r="R241" s="174" t="s">
        <v>435</v>
      </c>
      <c r="S241" s="174" t="s">
        <v>145</v>
      </c>
      <c r="T241" s="175" t="s">
        <v>145</v>
      </c>
      <c r="U241" s="158">
        <v>0.28000000000000003</v>
      </c>
      <c r="V241" s="158">
        <f>ROUND(E241*U241,2)</f>
        <v>10.050000000000001</v>
      </c>
      <c r="W241" s="158"/>
      <c r="X241" s="158" t="s">
        <v>146</v>
      </c>
      <c r="Y241" s="148"/>
      <c r="Z241" s="148"/>
      <c r="AA241" s="148"/>
      <c r="AB241" s="148"/>
      <c r="AC241" s="148"/>
      <c r="AD241" s="148"/>
      <c r="AE241" s="148"/>
      <c r="AF241" s="148"/>
      <c r="AG241" s="148" t="s">
        <v>147</v>
      </c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 x14ac:dyDescent="0.2">
      <c r="A242" s="155"/>
      <c r="B242" s="156"/>
      <c r="C242" s="255" t="s">
        <v>451</v>
      </c>
      <c r="D242" s="256"/>
      <c r="E242" s="256"/>
      <c r="F242" s="256"/>
      <c r="G242" s="256"/>
      <c r="H242" s="158"/>
      <c r="I242" s="158"/>
      <c r="J242" s="158"/>
      <c r="K242" s="158"/>
      <c r="L242" s="158"/>
      <c r="M242" s="158"/>
      <c r="N242" s="158"/>
      <c r="O242" s="158"/>
      <c r="P242" s="158"/>
      <c r="Q242" s="158"/>
      <c r="R242" s="158"/>
      <c r="S242" s="158"/>
      <c r="T242" s="158"/>
      <c r="U242" s="158"/>
      <c r="V242" s="158"/>
      <c r="W242" s="158"/>
      <c r="X242" s="158"/>
      <c r="Y242" s="148"/>
      <c r="Z242" s="148"/>
      <c r="AA242" s="148"/>
      <c r="AB242" s="148"/>
      <c r="AC242" s="148"/>
      <c r="AD242" s="148"/>
      <c r="AE242" s="148"/>
      <c r="AF242" s="148"/>
      <c r="AG242" s="148" t="s">
        <v>217</v>
      </c>
      <c r="AH242" s="148"/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76" t="str">
        <f>C242</f>
        <v>Očištění povrchu stěny od prachu, nařezání izolačních desek na požadovaný rozměr, nanesení lepicího tmelu, osazení desek.</v>
      </c>
      <c r="BB242" s="148"/>
      <c r="BC242" s="148"/>
      <c r="BD242" s="148"/>
      <c r="BE242" s="148"/>
      <c r="BF242" s="148"/>
      <c r="BG242" s="148"/>
      <c r="BH242" s="148"/>
    </row>
    <row r="243" spans="1:60" outlineLevel="1" x14ac:dyDescent="0.2">
      <c r="A243" s="155"/>
      <c r="B243" s="156"/>
      <c r="C243" s="188" t="s">
        <v>452</v>
      </c>
      <c r="D243" s="160"/>
      <c r="E243" s="161">
        <v>35.883000000000003</v>
      </c>
      <c r="F243" s="158"/>
      <c r="G243" s="158"/>
      <c r="H243" s="158"/>
      <c r="I243" s="158"/>
      <c r="J243" s="158"/>
      <c r="K243" s="158"/>
      <c r="L243" s="158"/>
      <c r="M243" s="158"/>
      <c r="N243" s="158"/>
      <c r="O243" s="158"/>
      <c r="P243" s="158"/>
      <c r="Q243" s="158"/>
      <c r="R243" s="158"/>
      <c r="S243" s="158"/>
      <c r="T243" s="158"/>
      <c r="U243" s="158"/>
      <c r="V243" s="158"/>
      <c r="W243" s="158"/>
      <c r="X243" s="158"/>
      <c r="Y243" s="148"/>
      <c r="Z243" s="148"/>
      <c r="AA243" s="148"/>
      <c r="AB243" s="148"/>
      <c r="AC243" s="148"/>
      <c r="AD243" s="148"/>
      <c r="AE243" s="148"/>
      <c r="AF243" s="148"/>
      <c r="AG243" s="148" t="s">
        <v>151</v>
      </c>
      <c r="AH243" s="148">
        <v>0</v>
      </c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ht="22.5" outlineLevel="1" x14ac:dyDescent="0.2">
      <c r="A244" s="169">
        <v>71</v>
      </c>
      <c r="B244" s="170" t="s">
        <v>453</v>
      </c>
      <c r="C244" s="187" t="s">
        <v>454</v>
      </c>
      <c r="D244" s="171" t="s">
        <v>143</v>
      </c>
      <c r="E244" s="172">
        <v>5.2747999999999999</v>
      </c>
      <c r="F244" s="173"/>
      <c r="G244" s="174">
        <f>ROUND(E244*F244,2)</f>
        <v>0</v>
      </c>
      <c r="H244" s="173"/>
      <c r="I244" s="174">
        <f>ROUND(E244*H244,2)</f>
        <v>0</v>
      </c>
      <c r="J244" s="173"/>
      <c r="K244" s="174">
        <f>ROUND(E244*J244,2)</f>
        <v>0</v>
      </c>
      <c r="L244" s="174">
        <v>21</v>
      </c>
      <c r="M244" s="174">
        <f>G244*(1+L244/100)</f>
        <v>0</v>
      </c>
      <c r="N244" s="174">
        <v>0.03</v>
      </c>
      <c r="O244" s="174">
        <f>ROUND(E244*N244,2)</f>
        <v>0.16</v>
      </c>
      <c r="P244" s="174">
        <v>0</v>
      </c>
      <c r="Q244" s="174">
        <f>ROUND(E244*P244,2)</f>
        <v>0</v>
      </c>
      <c r="R244" s="174" t="s">
        <v>455</v>
      </c>
      <c r="S244" s="174" t="s">
        <v>145</v>
      </c>
      <c r="T244" s="175" t="s">
        <v>145</v>
      </c>
      <c r="U244" s="158">
        <v>0</v>
      </c>
      <c r="V244" s="158">
        <f>ROUND(E244*U244,2)</f>
        <v>0</v>
      </c>
      <c r="W244" s="158"/>
      <c r="X244" s="158" t="s">
        <v>456</v>
      </c>
      <c r="Y244" s="148"/>
      <c r="Z244" s="148"/>
      <c r="AA244" s="148"/>
      <c r="AB244" s="148"/>
      <c r="AC244" s="148"/>
      <c r="AD244" s="148"/>
      <c r="AE244" s="148"/>
      <c r="AF244" s="148"/>
      <c r="AG244" s="148" t="s">
        <v>457</v>
      </c>
      <c r="AH244" s="148"/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55"/>
      <c r="B245" s="156"/>
      <c r="C245" s="188" t="s">
        <v>458</v>
      </c>
      <c r="D245" s="160"/>
      <c r="E245" s="161">
        <v>5.2747999999999999</v>
      </c>
      <c r="F245" s="158"/>
      <c r="G245" s="158"/>
      <c r="H245" s="158"/>
      <c r="I245" s="158"/>
      <c r="J245" s="158"/>
      <c r="K245" s="158"/>
      <c r="L245" s="158"/>
      <c r="M245" s="158"/>
      <c r="N245" s="158"/>
      <c r="O245" s="158"/>
      <c r="P245" s="158"/>
      <c r="Q245" s="158"/>
      <c r="R245" s="158"/>
      <c r="S245" s="158"/>
      <c r="T245" s="158"/>
      <c r="U245" s="158"/>
      <c r="V245" s="158"/>
      <c r="W245" s="158"/>
      <c r="X245" s="158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151</v>
      </c>
      <c r="AH245" s="148">
        <v>0</v>
      </c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 x14ac:dyDescent="0.2">
      <c r="A246" s="155">
        <v>72</v>
      </c>
      <c r="B246" s="156" t="s">
        <v>459</v>
      </c>
      <c r="C246" s="190" t="s">
        <v>460</v>
      </c>
      <c r="D246" s="157" t="s">
        <v>0</v>
      </c>
      <c r="E246" s="184"/>
      <c r="F246" s="159"/>
      <c r="G246" s="158">
        <f>ROUND(E246*F246,2)</f>
        <v>0</v>
      </c>
      <c r="H246" s="159"/>
      <c r="I246" s="158">
        <f>ROUND(E246*H246,2)</f>
        <v>0</v>
      </c>
      <c r="J246" s="159"/>
      <c r="K246" s="158">
        <f>ROUND(E246*J246,2)</f>
        <v>0</v>
      </c>
      <c r="L246" s="158">
        <v>21</v>
      </c>
      <c r="M246" s="158">
        <f>G246*(1+L246/100)</f>
        <v>0</v>
      </c>
      <c r="N246" s="158">
        <v>0</v>
      </c>
      <c r="O246" s="158">
        <f>ROUND(E246*N246,2)</f>
        <v>0</v>
      </c>
      <c r="P246" s="158">
        <v>0</v>
      </c>
      <c r="Q246" s="158">
        <f>ROUND(E246*P246,2)</f>
        <v>0</v>
      </c>
      <c r="R246" s="158" t="s">
        <v>435</v>
      </c>
      <c r="S246" s="158" t="s">
        <v>145</v>
      </c>
      <c r="T246" s="158" t="s">
        <v>145</v>
      </c>
      <c r="U246" s="158">
        <v>0</v>
      </c>
      <c r="V246" s="158">
        <f>ROUND(E246*U246,2)</f>
        <v>0</v>
      </c>
      <c r="W246" s="158"/>
      <c r="X246" s="158" t="s">
        <v>367</v>
      </c>
      <c r="Y246" s="148"/>
      <c r="Z246" s="148"/>
      <c r="AA246" s="148"/>
      <c r="AB246" s="148"/>
      <c r="AC246" s="148"/>
      <c r="AD246" s="148"/>
      <c r="AE246" s="148"/>
      <c r="AF246" s="148"/>
      <c r="AG246" s="148" t="s">
        <v>368</v>
      </c>
      <c r="AH246" s="148"/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 x14ac:dyDescent="0.2">
      <c r="A247" s="155"/>
      <c r="B247" s="156"/>
      <c r="C247" s="251" t="s">
        <v>461</v>
      </c>
      <c r="D247" s="252"/>
      <c r="E247" s="252"/>
      <c r="F247" s="252"/>
      <c r="G247" s="252"/>
      <c r="H247" s="158"/>
      <c r="I247" s="158"/>
      <c r="J247" s="158"/>
      <c r="K247" s="158"/>
      <c r="L247" s="158"/>
      <c r="M247" s="158"/>
      <c r="N247" s="158"/>
      <c r="O247" s="158"/>
      <c r="P247" s="158"/>
      <c r="Q247" s="158"/>
      <c r="R247" s="158"/>
      <c r="S247" s="158"/>
      <c r="T247" s="158"/>
      <c r="U247" s="158"/>
      <c r="V247" s="158"/>
      <c r="W247" s="158"/>
      <c r="X247" s="158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149</v>
      </c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x14ac:dyDescent="0.2">
      <c r="A248" s="163" t="s">
        <v>139</v>
      </c>
      <c r="B248" s="164" t="s">
        <v>88</v>
      </c>
      <c r="C248" s="186" t="s">
        <v>89</v>
      </c>
      <c r="D248" s="165"/>
      <c r="E248" s="166"/>
      <c r="F248" s="167"/>
      <c r="G248" s="167">
        <f>SUMIF(AG249:AG249,"&lt;&gt;NOR",G249:G249)</f>
        <v>0</v>
      </c>
      <c r="H248" s="167"/>
      <c r="I248" s="167">
        <f>SUM(I249:I249)</f>
        <v>0</v>
      </c>
      <c r="J248" s="167"/>
      <c r="K248" s="167">
        <f>SUM(K249:K249)</f>
        <v>0</v>
      </c>
      <c r="L248" s="167"/>
      <c r="M248" s="167">
        <f>SUM(M249:M249)</f>
        <v>0</v>
      </c>
      <c r="N248" s="167"/>
      <c r="O248" s="167">
        <f>SUM(O249:O249)</f>
        <v>0</v>
      </c>
      <c r="P248" s="167"/>
      <c r="Q248" s="167">
        <f>SUM(Q249:Q249)</f>
        <v>0.95</v>
      </c>
      <c r="R248" s="167"/>
      <c r="S248" s="167"/>
      <c r="T248" s="168"/>
      <c r="U248" s="162"/>
      <c r="V248" s="162">
        <f>SUM(V249:V249)</f>
        <v>0</v>
      </c>
      <c r="W248" s="162"/>
      <c r="X248" s="162"/>
      <c r="AG248" t="s">
        <v>140</v>
      </c>
    </row>
    <row r="249" spans="1:60" outlineLevel="1" x14ac:dyDescent="0.2">
      <c r="A249" s="177">
        <v>73</v>
      </c>
      <c r="B249" s="178" t="s">
        <v>462</v>
      </c>
      <c r="C249" s="189" t="s">
        <v>463</v>
      </c>
      <c r="D249" s="179" t="s">
        <v>464</v>
      </c>
      <c r="E249" s="180">
        <v>1</v>
      </c>
      <c r="F249" s="181"/>
      <c r="G249" s="182">
        <f>ROUND(E249*F249,2)</f>
        <v>0</v>
      </c>
      <c r="H249" s="181"/>
      <c r="I249" s="182">
        <f>ROUND(E249*H249,2)</f>
        <v>0</v>
      </c>
      <c r="J249" s="181"/>
      <c r="K249" s="182">
        <f>ROUND(E249*J249,2)</f>
        <v>0</v>
      </c>
      <c r="L249" s="182">
        <v>21</v>
      </c>
      <c r="M249" s="182">
        <f>G249*(1+L249/100)</f>
        <v>0</v>
      </c>
      <c r="N249" s="182">
        <v>0</v>
      </c>
      <c r="O249" s="182">
        <f>ROUND(E249*N249,2)</f>
        <v>0</v>
      </c>
      <c r="P249" s="182">
        <v>0.95</v>
      </c>
      <c r="Q249" s="182">
        <f>ROUND(E249*P249,2)</f>
        <v>0.95</v>
      </c>
      <c r="R249" s="182"/>
      <c r="S249" s="182" t="s">
        <v>286</v>
      </c>
      <c r="T249" s="183" t="s">
        <v>287</v>
      </c>
      <c r="U249" s="158">
        <v>0</v>
      </c>
      <c r="V249" s="158">
        <f>ROUND(E249*U249,2)</f>
        <v>0</v>
      </c>
      <c r="W249" s="158"/>
      <c r="X249" s="158" t="s">
        <v>146</v>
      </c>
      <c r="Y249" s="148"/>
      <c r="Z249" s="148"/>
      <c r="AA249" s="148"/>
      <c r="AB249" s="148"/>
      <c r="AC249" s="148"/>
      <c r="AD249" s="148"/>
      <c r="AE249" s="148"/>
      <c r="AF249" s="148"/>
      <c r="AG249" s="148" t="s">
        <v>147</v>
      </c>
      <c r="AH249" s="148"/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x14ac:dyDescent="0.2">
      <c r="A250" s="163" t="s">
        <v>139</v>
      </c>
      <c r="B250" s="164" t="s">
        <v>90</v>
      </c>
      <c r="C250" s="186" t="s">
        <v>91</v>
      </c>
      <c r="D250" s="165"/>
      <c r="E250" s="166"/>
      <c r="F250" s="167"/>
      <c r="G250" s="167">
        <f>SUMIF(AG251:AG251,"&lt;&gt;NOR",G251:G251)</f>
        <v>0</v>
      </c>
      <c r="H250" s="167"/>
      <c r="I250" s="167">
        <f>SUM(I251:I251)</f>
        <v>0</v>
      </c>
      <c r="J250" s="167"/>
      <c r="K250" s="167">
        <f>SUM(K251:K251)</f>
        <v>0</v>
      </c>
      <c r="L250" s="167"/>
      <c r="M250" s="167">
        <f>SUM(M251:M251)</f>
        <v>0</v>
      </c>
      <c r="N250" s="167"/>
      <c r="O250" s="167">
        <f>SUM(O251:O251)</f>
        <v>0</v>
      </c>
      <c r="P250" s="167"/>
      <c r="Q250" s="167">
        <f>SUM(Q251:Q251)</f>
        <v>1.55</v>
      </c>
      <c r="R250" s="167"/>
      <c r="S250" s="167"/>
      <c r="T250" s="168"/>
      <c r="U250" s="162"/>
      <c r="V250" s="162">
        <f>SUM(V251:V251)</f>
        <v>0</v>
      </c>
      <c r="W250" s="162"/>
      <c r="X250" s="162"/>
      <c r="AG250" t="s">
        <v>140</v>
      </c>
    </row>
    <row r="251" spans="1:60" outlineLevel="1" x14ac:dyDescent="0.2">
      <c r="A251" s="177">
        <v>74</v>
      </c>
      <c r="B251" s="178" t="s">
        <v>465</v>
      </c>
      <c r="C251" s="189" t="s">
        <v>466</v>
      </c>
      <c r="D251" s="179" t="s">
        <v>464</v>
      </c>
      <c r="E251" s="180">
        <v>1</v>
      </c>
      <c r="F251" s="181"/>
      <c r="G251" s="182">
        <f>ROUND(E251*F251,2)</f>
        <v>0</v>
      </c>
      <c r="H251" s="181"/>
      <c r="I251" s="182">
        <f>ROUND(E251*H251,2)</f>
        <v>0</v>
      </c>
      <c r="J251" s="181"/>
      <c r="K251" s="182">
        <f>ROUND(E251*J251,2)</f>
        <v>0</v>
      </c>
      <c r="L251" s="182">
        <v>21</v>
      </c>
      <c r="M251" s="182">
        <f>G251*(1+L251/100)</f>
        <v>0</v>
      </c>
      <c r="N251" s="182">
        <v>0</v>
      </c>
      <c r="O251" s="182">
        <f>ROUND(E251*N251,2)</f>
        <v>0</v>
      </c>
      <c r="P251" s="182">
        <v>1.55</v>
      </c>
      <c r="Q251" s="182">
        <f>ROUND(E251*P251,2)</f>
        <v>1.55</v>
      </c>
      <c r="R251" s="182"/>
      <c r="S251" s="182" t="s">
        <v>286</v>
      </c>
      <c r="T251" s="183" t="s">
        <v>287</v>
      </c>
      <c r="U251" s="158">
        <v>0</v>
      </c>
      <c r="V251" s="158">
        <f>ROUND(E251*U251,2)</f>
        <v>0</v>
      </c>
      <c r="W251" s="158"/>
      <c r="X251" s="158" t="s">
        <v>146</v>
      </c>
      <c r="Y251" s="148"/>
      <c r="Z251" s="148"/>
      <c r="AA251" s="148"/>
      <c r="AB251" s="148"/>
      <c r="AC251" s="148"/>
      <c r="AD251" s="148"/>
      <c r="AE251" s="148"/>
      <c r="AF251" s="148"/>
      <c r="AG251" s="148" t="s">
        <v>147</v>
      </c>
      <c r="AH251" s="148"/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x14ac:dyDescent="0.2">
      <c r="A252" s="163" t="s">
        <v>139</v>
      </c>
      <c r="B252" s="164" t="s">
        <v>92</v>
      </c>
      <c r="C252" s="186" t="s">
        <v>93</v>
      </c>
      <c r="D252" s="165"/>
      <c r="E252" s="166"/>
      <c r="F252" s="167"/>
      <c r="G252" s="167">
        <f>SUMIF(AG253:AG307,"&lt;&gt;NOR",G253:G307)</f>
        <v>0</v>
      </c>
      <c r="H252" s="167"/>
      <c r="I252" s="167">
        <f>SUM(I253:I307)</f>
        <v>0</v>
      </c>
      <c r="J252" s="167"/>
      <c r="K252" s="167">
        <f>SUM(K253:K307)</f>
        <v>0</v>
      </c>
      <c r="L252" s="167"/>
      <c r="M252" s="167">
        <f>SUM(M253:M307)</f>
        <v>0</v>
      </c>
      <c r="N252" s="167"/>
      <c r="O252" s="167">
        <f>SUM(O253:O307)</f>
        <v>1.33</v>
      </c>
      <c r="P252" s="167"/>
      <c r="Q252" s="167">
        <f>SUM(Q253:Q307)</f>
        <v>0</v>
      </c>
      <c r="R252" s="167"/>
      <c r="S252" s="167"/>
      <c r="T252" s="168"/>
      <c r="U252" s="162"/>
      <c r="V252" s="162">
        <f>SUM(V253:V307)</f>
        <v>91.03</v>
      </c>
      <c r="W252" s="162"/>
      <c r="X252" s="162"/>
      <c r="AG252" t="s">
        <v>140</v>
      </c>
    </row>
    <row r="253" spans="1:60" ht="22.5" outlineLevel="1" x14ac:dyDescent="0.2">
      <c r="A253" s="169">
        <v>75</v>
      </c>
      <c r="B253" s="170" t="s">
        <v>467</v>
      </c>
      <c r="C253" s="187" t="s">
        <v>468</v>
      </c>
      <c r="D253" s="171" t="s">
        <v>203</v>
      </c>
      <c r="E253" s="172">
        <v>88.813249999999996</v>
      </c>
      <c r="F253" s="173"/>
      <c r="G253" s="174">
        <f>ROUND(E253*F253,2)</f>
        <v>0</v>
      </c>
      <c r="H253" s="173"/>
      <c r="I253" s="174">
        <f>ROUND(E253*H253,2)</f>
        <v>0</v>
      </c>
      <c r="J253" s="173"/>
      <c r="K253" s="174">
        <f>ROUND(E253*J253,2)</f>
        <v>0</v>
      </c>
      <c r="L253" s="174">
        <v>21</v>
      </c>
      <c r="M253" s="174">
        <f>G253*(1+L253/100)</f>
        <v>0</v>
      </c>
      <c r="N253" s="174">
        <v>1.7000000000000001E-4</v>
      </c>
      <c r="O253" s="174">
        <f>ROUND(E253*N253,2)</f>
        <v>0.02</v>
      </c>
      <c r="P253" s="174">
        <v>0</v>
      </c>
      <c r="Q253" s="174">
        <f>ROUND(E253*P253,2)</f>
        <v>0</v>
      </c>
      <c r="R253" s="174" t="s">
        <v>469</v>
      </c>
      <c r="S253" s="174" t="s">
        <v>145</v>
      </c>
      <c r="T253" s="175" t="s">
        <v>145</v>
      </c>
      <c r="U253" s="158">
        <v>0.49</v>
      </c>
      <c r="V253" s="158">
        <f>ROUND(E253*U253,2)</f>
        <v>43.52</v>
      </c>
      <c r="W253" s="158"/>
      <c r="X253" s="158" t="s">
        <v>146</v>
      </c>
      <c r="Y253" s="148"/>
      <c r="Z253" s="148"/>
      <c r="AA253" s="148"/>
      <c r="AB253" s="148"/>
      <c r="AC253" s="148"/>
      <c r="AD253" s="148"/>
      <c r="AE253" s="148"/>
      <c r="AF253" s="148"/>
      <c r="AG253" s="148" t="s">
        <v>147</v>
      </c>
      <c r="AH253" s="148"/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55"/>
      <c r="B254" s="156"/>
      <c r="C254" s="255" t="s">
        <v>470</v>
      </c>
      <c r="D254" s="256"/>
      <c r="E254" s="256"/>
      <c r="F254" s="256"/>
      <c r="G254" s="256"/>
      <c r="H254" s="158"/>
      <c r="I254" s="158"/>
      <c r="J254" s="158"/>
      <c r="K254" s="158"/>
      <c r="L254" s="158"/>
      <c r="M254" s="158"/>
      <c r="N254" s="158"/>
      <c r="O254" s="158"/>
      <c r="P254" s="158"/>
      <c r="Q254" s="158"/>
      <c r="R254" s="158"/>
      <c r="S254" s="158"/>
      <c r="T254" s="158"/>
      <c r="U254" s="158"/>
      <c r="V254" s="158"/>
      <c r="W254" s="158"/>
      <c r="X254" s="158"/>
      <c r="Y254" s="148"/>
      <c r="Z254" s="148"/>
      <c r="AA254" s="148"/>
      <c r="AB254" s="148"/>
      <c r="AC254" s="148"/>
      <c r="AD254" s="148"/>
      <c r="AE254" s="148"/>
      <c r="AF254" s="148"/>
      <c r="AG254" s="148" t="s">
        <v>217</v>
      </c>
      <c r="AH254" s="148"/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ht="22.5" outlineLevel="1" x14ac:dyDescent="0.2">
      <c r="A255" s="155"/>
      <c r="B255" s="156"/>
      <c r="C255" s="188" t="s">
        <v>471</v>
      </c>
      <c r="D255" s="160"/>
      <c r="E255" s="161">
        <v>17.752500000000001</v>
      </c>
      <c r="F255" s="158"/>
      <c r="G255" s="158"/>
      <c r="H255" s="158"/>
      <c r="I255" s="158"/>
      <c r="J255" s="158"/>
      <c r="K255" s="158"/>
      <c r="L255" s="158"/>
      <c r="M255" s="158"/>
      <c r="N255" s="158"/>
      <c r="O255" s="158"/>
      <c r="P255" s="158"/>
      <c r="Q255" s="158"/>
      <c r="R255" s="158"/>
      <c r="S255" s="158"/>
      <c r="T255" s="158"/>
      <c r="U255" s="158"/>
      <c r="V255" s="158"/>
      <c r="W255" s="158"/>
      <c r="X255" s="158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151</v>
      </c>
      <c r="AH255" s="148">
        <v>0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55"/>
      <c r="B256" s="156"/>
      <c r="C256" s="188" t="s">
        <v>472</v>
      </c>
      <c r="D256" s="160"/>
      <c r="E256" s="161">
        <v>11.06</v>
      </c>
      <c r="F256" s="158"/>
      <c r="G256" s="158"/>
      <c r="H256" s="158"/>
      <c r="I256" s="158"/>
      <c r="J256" s="158"/>
      <c r="K256" s="158"/>
      <c r="L256" s="158"/>
      <c r="M256" s="158"/>
      <c r="N256" s="158"/>
      <c r="O256" s="158"/>
      <c r="P256" s="158"/>
      <c r="Q256" s="158"/>
      <c r="R256" s="158"/>
      <c r="S256" s="158"/>
      <c r="T256" s="158"/>
      <c r="U256" s="158"/>
      <c r="V256" s="158"/>
      <c r="W256" s="158"/>
      <c r="X256" s="158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151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2">
      <c r="A257" s="155"/>
      <c r="B257" s="156"/>
      <c r="C257" s="188" t="s">
        <v>473</v>
      </c>
      <c r="D257" s="160"/>
      <c r="E257" s="161">
        <v>16.8</v>
      </c>
      <c r="F257" s="158"/>
      <c r="G257" s="158"/>
      <c r="H257" s="158"/>
      <c r="I257" s="158"/>
      <c r="J257" s="158"/>
      <c r="K257" s="158"/>
      <c r="L257" s="158"/>
      <c r="M257" s="158"/>
      <c r="N257" s="158"/>
      <c r="O257" s="158"/>
      <c r="P257" s="158"/>
      <c r="Q257" s="158"/>
      <c r="R257" s="158"/>
      <c r="S257" s="158"/>
      <c r="T257" s="158"/>
      <c r="U257" s="158"/>
      <c r="V257" s="158"/>
      <c r="W257" s="158"/>
      <c r="X257" s="158"/>
      <c r="Y257" s="148"/>
      <c r="Z257" s="148"/>
      <c r="AA257" s="148"/>
      <c r="AB257" s="148"/>
      <c r="AC257" s="148"/>
      <c r="AD257" s="148"/>
      <c r="AE257" s="148"/>
      <c r="AF257" s="148"/>
      <c r="AG257" s="148" t="s">
        <v>151</v>
      </c>
      <c r="AH257" s="148">
        <v>0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5"/>
      <c r="B258" s="156"/>
      <c r="C258" s="188" t="s">
        <v>474</v>
      </c>
      <c r="D258" s="160"/>
      <c r="E258" s="161">
        <v>4.2839999999999998</v>
      </c>
      <c r="F258" s="158"/>
      <c r="G258" s="158"/>
      <c r="H258" s="158"/>
      <c r="I258" s="158"/>
      <c r="J258" s="158"/>
      <c r="K258" s="158"/>
      <c r="L258" s="158"/>
      <c r="M258" s="158"/>
      <c r="N258" s="158"/>
      <c r="O258" s="158"/>
      <c r="P258" s="158"/>
      <c r="Q258" s="158"/>
      <c r="R258" s="158"/>
      <c r="S258" s="158"/>
      <c r="T258" s="158"/>
      <c r="U258" s="158"/>
      <c r="V258" s="158"/>
      <c r="W258" s="158"/>
      <c r="X258" s="158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151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ht="22.5" outlineLevel="1" x14ac:dyDescent="0.2">
      <c r="A259" s="155"/>
      <c r="B259" s="156"/>
      <c r="C259" s="188" t="s">
        <v>475</v>
      </c>
      <c r="D259" s="160"/>
      <c r="E259" s="161">
        <v>0.59175</v>
      </c>
      <c r="F259" s="158"/>
      <c r="G259" s="158"/>
      <c r="H259" s="158"/>
      <c r="I259" s="158"/>
      <c r="J259" s="158"/>
      <c r="K259" s="158"/>
      <c r="L259" s="158"/>
      <c r="M259" s="158"/>
      <c r="N259" s="158"/>
      <c r="O259" s="158"/>
      <c r="P259" s="158"/>
      <c r="Q259" s="158"/>
      <c r="R259" s="158"/>
      <c r="S259" s="158"/>
      <c r="T259" s="158"/>
      <c r="U259" s="158"/>
      <c r="V259" s="158"/>
      <c r="W259" s="158"/>
      <c r="X259" s="158"/>
      <c r="Y259" s="148"/>
      <c r="Z259" s="148"/>
      <c r="AA259" s="148"/>
      <c r="AB259" s="148"/>
      <c r="AC259" s="148"/>
      <c r="AD259" s="148"/>
      <c r="AE259" s="148"/>
      <c r="AF259" s="148"/>
      <c r="AG259" s="148" t="s">
        <v>151</v>
      </c>
      <c r="AH259" s="148">
        <v>0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2">
      <c r="A260" s="155"/>
      <c r="B260" s="156"/>
      <c r="C260" s="188" t="s">
        <v>476</v>
      </c>
      <c r="D260" s="160"/>
      <c r="E260" s="161">
        <v>1.05</v>
      </c>
      <c r="F260" s="158"/>
      <c r="G260" s="158"/>
      <c r="H260" s="158"/>
      <c r="I260" s="158"/>
      <c r="J260" s="158"/>
      <c r="K260" s="158"/>
      <c r="L260" s="158"/>
      <c r="M260" s="158"/>
      <c r="N260" s="158"/>
      <c r="O260" s="158"/>
      <c r="P260" s="158"/>
      <c r="Q260" s="158"/>
      <c r="R260" s="158"/>
      <c r="S260" s="158"/>
      <c r="T260" s="158"/>
      <c r="U260" s="158"/>
      <c r="V260" s="158"/>
      <c r="W260" s="158"/>
      <c r="X260" s="158"/>
      <c r="Y260" s="148"/>
      <c r="Z260" s="148"/>
      <c r="AA260" s="148"/>
      <c r="AB260" s="148"/>
      <c r="AC260" s="148"/>
      <c r="AD260" s="148"/>
      <c r="AE260" s="148"/>
      <c r="AF260" s="148"/>
      <c r="AG260" s="148" t="s">
        <v>151</v>
      </c>
      <c r="AH260" s="148">
        <v>0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188" t="s">
        <v>477</v>
      </c>
      <c r="D261" s="160"/>
      <c r="E261" s="161">
        <v>1.8</v>
      </c>
      <c r="F261" s="158"/>
      <c r="G261" s="158"/>
      <c r="H261" s="158"/>
      <c r="I261" s="158"/>
      <c r="J261" s="158"/>
      <c r="K261" s="158"/>
      <c r="L261" s="158"/>
      <c r="M261" s="158"/>
      <c r="N261" s="158"/>
      <c r="O261" s="158"/>
      <c r="P261" s="158"/>
      <c r="Q261" s="158"/>
      <c r="R261" s="158"/>
      <c r="S261" s="158"/>
      <c r="T261" s="158"/>
      <c r="U261" s="158"/>
      <c r="V261" s="158"/>
      <c r="W261" s="158"/>
      <c r="X261" s="158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151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55"/>
      <c r="B262" s="156"/>
      <c r="C262" s="188" t="s">
        <v>478</v>
      </c>
      <c r="D262" s="160"/>
      <c r="E262" s="161">
        <v>16.41</v>
      </c>
      <c r="F262" s="158"/>
      <c r="G262" s="158"/>
      <c r="H262" s="158"/>
      <c r="I262" s="158"/>
      <c r="J262" s="158"/>
      <c r="K262" s="158"/>
      <c r="L262" s="158"/>
      <c r="M262" s="158"/>
      <c r="N262" s="158"/>
      <c r="O262" s="158"/>
      <c r="P262" s="158"/>
      <c r="Q262" s="158"/>
      <c r="R262" s="158"/>
      <c r="S262" s="158"/>
      <c r="T262" s="158"/>
      <c r="U262" s="158"/>
      <c r="V262" s="158"/>
      <c r="W262" s="158"/>
      <c r="X262" s="158"/>
      <c r="Y262" s="148"/>
      <c r="Z262" s="148"/>
      <c r="AA262" s="148"/>
      <c r="AB262" s="148"/>
      <c r="AC262" s="148"/>
      <c r="AD262" s="148"/>
      <c r="AE262" s="148"/>
      <c r="AF262" s="148"/>
      <c r="AG262" s="148" t="s">
        <v>151</v>
      </c>
      <c r="AH262" s="148">
        <v>0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 x14ac:dyDescent="0.2">
      <c r="A263" s="155"/>
      <c r="B263" s="156"/>
      <c r="C263" s="188" t="s">
        <v>479</v>
      </c>
      <c r="D263" s="160"/>
      <c r="E263" s="161">
        <v>19.065000000000001</v>
      </c>
      <c r="F263" s="158"/>
      <c r="G263" s="158"/>
      <c r="H263" s="158"/>
      <c r="I263" s="158"/>
      <c r="J263" s="158"/>
      <c r="K263" s="158"/>
      <c r="L263" s="158"/>
      <c r="M263" s="158"/>
      <c r="N263" s="158"/>
      <c r="O263" s="158"/>
      <c r="P263" s="158"/>
      <c r="Q263" s="158"/>
      <c r="R263" s="158"/>
      <c r="S263" s="158"/>
      <c r="T263" s="158"/>
      <c r="U263" s="158"/>
      <c r="V263" s="158"/>
      <c r="W263" s="158"/>
      <c r="X263" s="158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151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ht="22.5" outlineLevel="1" x14ac:dyDescent="0.2">
      <c r="A264" s="177">
        <v>76</v>
      </c>
      <c r="B264" s="178" t="s">
        <v>480</v>
      </c>
      <c r="C264" s="189" t="s">
        <v>481</v>
      </c>
      <c r="D264" s="179" t="s">
        <v>214</v>
      </c>
      <c r="E264" s="180">
        <v>185</v>
      </c>
      <c r="F264" s="181"/>
      <c r="G264" s="182">
        <f>ROUND(E264*F264,2)</f>
        <v>0</v>
      </c>
      <c r="H264" s="181"/>
      <c r="I264" s="182">
        <f>ROUND(E264*H264,2)</f>
        <v>0</v>
      </c>
      <c r="J264" s="181"/>
      <c r="K264" s="182">
        <f>ROUND(E264*J264,2)</f>
        <v>0</v>
      </c>
      <c r="L264" s="182">
        <v>21</v>
      </c>
      <c r="M264" s="182">
        <f>G264*(1+L264/100)</f>
        <v>0</v>
      </c>
      <c r="N264" s="182">
        <v>1.8000000000000001E-4</v>
      </c>
      <c r="O264" s="182">
        <f>ROUND(E264*N264,2)</f>
        <v>0.03</v>
      </c>
      <c r="P264" s="182">
        <v>0</v>
      </c>
      <c r="Q264" s="182">
        <f>ROUND(E264*P264,2)</f>
        <v>0</v>
      </c>
      <c r="R264" s="182" t="s">
        <v>469</v>
      </c>
      <c r="S264" s="182" t="s">
        <v>145</v>
      </c>
      <c r="T264" s="183" t="s">
        <v>145</v>
      </c>
      <c r="U264" s="158">
        <v>0.17</v>
      </c>
      <c r="V264" s="158">
        <f>ROUND(E264*U264,2)</f>
        <v>31.45</v>
      </c>
      <c r="W264" s="158"/>
      <c r="X264" s="158" t="s">
        <v>146</v>
      </c>
      <c r="Y264" s="148"/>
      <c r="Z264" s="148"/>
      <c r="AA264" s="148"/>
      <c r="AB264" s="148"/>
      <c r="AC264" s="148"/>
      <c r="AD264" s="148"/>
      <c r="AE264" s="148"/>
      <c r="AF264" s="148"/>
      <c r="AG264" s="148" t="s">
        <v>147</v>
      </c>
      <c r="AH264" s="148"/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ht="33.75" outlineLevel="1" x14ac:dyDescent="0.2">
      <c r="A265" s="169">
        <v>77</v>
      </c>
      <c r="B265" s="170" t="s">
        <v>482</v>
      </c>
      <c r="C265" s="187" t="s">
        <v>483</v>
      </c>
      <c r="D265" s="171" t="s">
        <v>214</v>
      </c>
      <c r="E265" s="172">
        <v>3.02</v>
      </c>
      <c r="F265" s="173"/>
      <c r="G265" s="174">
        <f>ROUND(E265*F265,2)</f>
        <v>0</v>
      </c>
      <c r="H265" s="173"/>
      <c r="I265" s="174">
        <f>ROUND(E265*H265,2)</f>
        <v>0</v>
      </c>
      <c r="J265" s="173"/>
      <c r="K265" s="174">
        <f>ROUND(E265*J265,2)</f>
        <v>0</v>
      </c>
      <c r="L265" s="174">
        <v>21</v>
      </c>
      <c r="M265" s="174">
        <f>G265*(1+L265/100)</f>
        <v>0</v>
      </c>
      <c r="N265" s="174">
        <v>1.2E-4</v>
      </c>
      <c r="O265" s="174">
        <f>ROUND(E265*N265,2)</f>
        <v>0</v>
      </c>
      <c r="P265" s="174">
        <v>0</v>
      </c>
      <c r="Q265" s="174">
        <f>ROUND(E265*P265,2)</f>
        <v>0</v>
      </c>
      <c r="R265" s="174" t="s">
        <v>469</v>
      </c>
      <c r="S265" s="174" t="s">
        <v>145</v>
      </c>
      <c r="T265" s="175" t="s">
        <v>145</v>
      </c>
      <c r="U265" s="158">
        <v>0.64</v>
      </c>
      <c r="V265" s="158">
        <f>ROUND(E265*U265,2)</f>
        <v>1.93</v>
      </c>
      <c r="W265" s="158"/>
      <c r="X265" s="158" t="s">
        <v>146</v>
      </c>
      <c r="Y265" s="148"/>
      <c r="Z265" s="148"/>
      <c r="AA265" s="148"/>
      <c r="AB265" s="148"/>
      <c r="AC265" s="148"/>
      <c r="AD265" s="148"/>
      <c r="AE265" s="148"/>
      <c r="AF265" s="148"/>
      <c r="AG265" s="148" t="s">
        <v>147</v>
      </c>
      <c r="AH265" s="148"/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ht="22.5" outlineLevel="1" x14ac:dyDescent="0.2">
      <c r="A266" s="155"/>
      <c r="B266" s="156"/>
      <c r="C266" s="255" t="s">
        <v>484</v>
      </c>
      <c r="D266" s="256"/>
      <c r="E266" s="256"/>
      <c r="F266" s="256"/>
      <c r="G266" s="256"/>
      <c r="H266" s="158"/>
      <c r="I266" s="158"/>
      <c r="J266" s="158"/>
      <c r="K266" s="158"/>
      <c r="L266" s="158"/>
      <c r="M266" s="158"/>
      <c r="N266" s="158"/>
      <c r="O266" s="158"/>
      <c r="P266" s="158"/>
      <c r="Q266" s="158"/>
      <c r="R266" s="158"/>
      <c r="S266" s="158"/>
      <c r="T266" s="158"/>
      <c r="U266" s="158"/>
      <c r="V266" s="158"/>
      <c r="W266" s="158"/>
      <c r="X266" s="158"/>
      <c r="Y266" s="148"/>
      <c r="Z266" s="148"/>
      <c r="AA266" s="148"/>
      <c r="AB266" s="148"/>
      <c r="AC266" s="148"/>
      <c r="AD266" s="148"/>
      <c r="AE266" s="148"/>
      <c r="AF266" s="148"/>
      <c r="AG266" s="148" t="s">
        <v>217</v>
      </c>
      <c r="AH266" s="148"/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76" t="str">
        <f>C266</f>
        <v>Dodávka a aplikace parotěsné a paropropustné fólie, těsnicí pásky pod rám a pod vnější parapet, vymezovacího provazce pod vnitřní parapet a silikonového tmelu.</v>
      </c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55"/>
      <c r="B267" s="156"/>
      <c r="C267" s="188" t="s">
        <v>485</v>
      </c>
      <c r="D267" s="160"/>
      <c r="E267" s="161">
        <v>3.02</v>
      </c>
      <c r="F267" s="158"/>
      <c r="G267" s="158"/>
      <c r="H267" s="158"/>
      <c r="I267" s="158"/>
      <c r="J267" s="158"/>
      <c r="K267" s="158"/>
      <c r="L267" s="158"/>
      <c r="M267" s="158"/>
      <c r="N267" s="158"/>
      <c r="O267" s="158"/>
      <c r="P267" s="158"/>
      <c r="Q267" s="158"/>
      <c r="R267" s="158"/>
      <c r="S267" s="158"/>
      <c r="T267" s="158"/>
      <c r="U267" s="158"/>
      <c r="V267" s="158"/>
      <c r="W267" s="158"/>
      <c r="X267" s="158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151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ht="22.5" outlineLevel="1" x14ac:dyDescent="0.2">
      <c r="A268" s="177">
        <v>78</v>
      </c>
      <c r="B268" s="178" t="s">
        <v>486</v>
      </c>
      <c r="C268" s="189" t="s">
        <v>487</v>
      </c>
      <c r="D268" s="179" t="s">
        <v>197</v>
      </c>
      <c r="E268" s="180">
        <v>6</v>
      </c>
      <c r="F268" s="181"/>
      <c r="G268" s="182">
        <f>ROUND(E268*F268,2)</f>
        <v>0</v>
      </c>
      <c r="H268" s="181"/>
      <c r="I268" s="182">
        <f>ROUND(E268*H268,2)</f>
        <v>0</v>
      </c>
      <c r="J268" s="181"/>
      <c r="K268" s="182">
        <f>ROUND(E268*J268,2)</f>
        <v>0</v>
      </c>
      <c r="L268" s="182">
        <v>21</v>
      </c>
      <c r="M268" s="182">
        <f>G268*(1+L268/100)</f>
        <v>0</v>
      </c>
      <c r="N268" s="182">
        <v>0</v>
      </c>
      <c r="O268" s="182">
        <f>ROUND(E268*N268,2)</f>
        <v>0</v>
      </c>
      <c r="P268" s="182">
        <v>0</v>
      </c>
      <c r="Q268" s="182">
        <f>ROUND(E268*P268,2)</f>
        <v>0</v>
      </c>
      <c r="R268" s="182" t="s">
        <v>469</v>
      </c>
      <c r="S268" s="182" t="s">
        <v>145</v>
      </c>
      <c r="T268" s="183" t="s">
        <v>145</v>
      </c>
      <c r="U268" s="158">
        <v>1.45</v>
      </c>
      <c r="V268" s="158">
        <f>ROUND(E268*U268,2)</f>
        <v>8.6999999999999993</v>
      </c>
      <c r="W268" s="158"/>
      <c r="X268" s="158" t="s">
        <v>146</v>
      </c>
      <c r="Y268" s="148"/>
      <c r="Z268" s="148"/>
      <c r="AA268" s="148"/>
      <c r="AB268" s="148"/>
      <c r="AC268" s="148"/>
      <c r="AD268" s="148"/>
      <c r="AE268" s="148"/>
      <c r="AF268" s="148"/>
      <c r="AG268" s="148" t="s">
        <v>147</v>
      </c>
      <c r="AH268" s="148"/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77">
        <v>79</v>
      </c>
      <c r="B269" s="178" t="s">
        <v>488</v>
      </c>
      <c r="C269" s="189" t="s">
        <v>489</v>
      </c>
      <c r="D269" s="179" t="s">
        <v>197</v>
      </c>
      <c r="E269" s="180">
        <v>7</v>
      </c>
      <c r="F269" s="181"/>
      <c r="G269" s="182">
        <f>ROUND(E269*F269,2)</f>
        <v>0</v>
      </c>
      <c r="H269" s="181"/>
      <c r="I269" s="182">
        <f>ROUND(E269*H269,2)</f>
        <v>0</v>
      </c>
      <c r="J269" s="181"/>
      <c r="K269" s="182">
        <f>ROUND(E269*J269,2)</f>
        <v>0</v>
      </c>
      <c r="L269" s="182">
        <v>21</v>
      </c>
      <c r="M269" s="182">
        <f>G269*(1+L269/100)</f>
        <v>0</v>
      </c>
      <c r="N269" s="182">
        <v>0</v>
      </c>
      <c r="O269" s="182">
        <f>ROUND(E269*N269,2)</f>
        <v>0</v>
      </c>
      <c r="P269" s="182">
        <v>0</v>
      </c>
      <c r="Q269" s="182">
        <f>ROUND(E269*P269,2)</f>
        <v>0</v>
      </c>
      <c r="R269" s="182" t="s">
        <v>469</v>
      </c>
      <c r="S269" s="182" t="s">
        <v>145</v>
      </c>
      <c r="T269" s="183" t="s">
        <v>145</v>
      </c>
      <c r="U269" s="158">
        <v>0.77500000000000002</v>
      </c>
      <c r="V269" s="158">
        <f>ROUND(E269*U269,2)</f>
        <v>5.43</v>
      </c>
      <c r="W269" s="158"/>
      <c r="X269" s="158" t="s">
        <v>146</v>
      </c>
      <c r="Y269" s="148"/>
      <c r="Z269" s="148"/>
      <c r="AA269" s="148"/>
      <c r="AB269" s="148"/>
      <c r="AC269" s="148"/>
      <c r="AD269" s="148"/>
      <c r="AE269" s="148"/>
      <c r="AF269" s="148"/>
      <c r="AG269" s="148" t="s">
        <v>147</v>
      </c>
      <c r="AH269" s="148"/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 x14ac:dyDescent="0.2">
      <c r="A270" s="169">
        <v>80</v>
      </c>
      <c r="B270" s="170" t="s">
        <v>490</v>
      </c>
      <c r="C270" s="187" t="s">
        <v>491</v>
      </c>
      <c r="D270" s="171" t="s">
        <v>425</v>
      </c>
      <c r="E270" s="172">
        <v>1</v>
      </c>
      <c r="F270" s="173"/>
      <c r="G270" s="174">
        <f>ROUND(E270*F270,2)</f>
        <v>0</v>
      </c>
      <c r="H270" s="173"/>
      <c r="I270" s="174">
        <f>ROUND(E270*H270,2)</f>
        <v>0</v>
      </c>
      <c r="J270" s="173"/>
      <c r="K270" s="174">
        <f>ROUND(E270*J270,2)</f>
        <v>0</v>
      </c>
      <c r="L270" s="174">
        <v>21</v>
      </c>
      <c r="M270" s="174">
        <f>G270*(1+L270/100)</f>
        <v>0</v>
      </c>
      <c r="N270" s="174">
        <v>0</v>
      </c>
      <c r="O270" s="174">
        <f>ROUND(E270*N270,2)</f>
        <v>0</v>
      </c>
      <c r="P270" s="174">
        <v>0</v>
      </c>
      <c r="Q270" s="174">
        <f>ROUND(E270*P270,2)</f>
        <v>0</v>
      </c>
      <c r="R270" s="174"/>
      <c r="S270" s="174" t="s">
        <v>286</v>
      </c>
      <c r="T270" s="175" t="s">
        <v>287</v>
      </c>
      <c r="U270" s="158">
        <v>0</v>
      </c>
      <c r="V270" s="158">
        <f>ROUND(E270*U270,2)</f>
        <v>0</v>
      </c>
      <c r="W270" s="158"/>
      <c r="X270" s="158" t="s">
        <v>146</v>
      </c>
      <c r="Y270" s="148"/>
      <c r="Z270" s="148"/>
      <c r="AA270" s="148"/>
      <c r="AB270" s="148"/>
      <c r="AC270" s="148"/>
      <c r="AD270" s="148"/>
      <c r="AE270" s="148"/>
      <c r="AF270" s="148"/>
      <c r="AG270" s="148" t="s">
        <v>147</v>
      </c>
      <c r="AH270" s="148"/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55"/>
      <c r="B271" s="156"/>
      <c r="C271" s="188" t="s">
        <v>492</v>
      </c>
      <c r="D271" s="160"/>
      <c r="E271" s="161"/>
      <c r="F271" s="158"/>
      <c r="G271" s="158"/>
      <c r="H271" s="158"/>
      <c r="I271" s="158"/>
      <c r="J271" s="158"/>
      <c r="K271" s="158"/>
      <c r="L271" s="158"/>
      <c r="M271" s="158"/>
      <c r="N271" s="158"/>
      <c r="O271" s="158"/>
      <c r="P271" s="158"/>
      <c r="Q271" s="158"/>
      <c r="R271" s="158"/>
      <c r="S271" s="158"/>
      <c r="T271" s="158"/>
      <c r="U271" s="158"/>
      <c r="V271" s="158"/>
      <c r="W271" s="158"/>
      <c r="X271" s="158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151</v>
      </c>
      <c r="AH271" s="148">
        <v>0</v>
      </c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55"/>
      <c r="B272" s="156"/>
      <c r="C272" s="188" t="s">
        <v>493</v>
      </c>
      <c r="D272" s="160"/>
      <c r="E272" s="161"/>
      <c r="F272" s="158"/>
      <c r="G272" s="158"/>
      <c r="H272" s="158"/>
      <c r="I272" s="158"/>
      <c r="J272" s="158"/>
      <c r="K272" s="158"/>
      <c r="L272" s="158"/>
      <c r="M272" s="158"/>
      <c r="N272" s="158"/>
      <c r="O272" s="158"/>
      <c r="P272" s="158"/>
      <c r="Q272" s="158"/>
      <c r="R272" s="158"/>
      <c r="S272" s="158"/>
      <c r="T272" s="158"/>
      <c r="U272" s="158"/>
      <c r="V272" s="158"/>
      <c r="W272" s="158"/>
      <c r="X272" s="158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151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1" x14ac:dyDescent="0.2">
      <c r="A273" s="155"/>
      <c r="B273" s="156"/>
      <c r="C273" s="188" t="s">
        <v>494</v>
      </c>
      <c r="D273" s="160"/>
      <c r="E273" s="161"/>
      <c r="F273" s="158"/>
      <c r="G273" s="158"/>
      <c r="H273" s="158"/>
      <c r="I273" s="158"/>
      <c r="J273" s="158"/>
      <c r="K273" s="158"/>
      <c r="L273" s="158"/>
      <c r="M273" s="158"/>
      <c r="N273" s="158"/>
      <c r="O273" s="158"/>
      <c r="P273" s="158"/>
      <c r="Q273" s="158"/>
      <c r="R273" s="158"/>
      <c r="S273" s="158"/>
      <c r="T273" s="158"/>
      <c r="U273" s="158"/>
      <c r="V273" s="158"/>
      <c r="W273" s="158"/>
      <c r="X273" s="158"/>
      <c r="Y273" s="148"/>
      <c r="Z273" s="148"/>
      <c r="AA273" s="148"/>
      <c r="AB273" s="148"/>
      <c r="AC273" s="148"/>
      <c r="AD273" s="148"/>
      <c r="AE273" s="148"/>
      <c r="AF273" s="148"/>
      <c r="AG273" s="148" t="s">
        <v>151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 x14ac:dyDescent="0.2">
      <c r="A274" s="155"/>
      <c r="B274" s="156"/>
      <c r="C274" s="188" t="s">
        <v>495</v>
      </c>
      <c r="D274" s="160"/>
      <c r="E274" s="161">
        <v>1</v>
      </c>
      <c r="F274" s="158"/>
      <c r="G274" s="158"/>
      <c r="H274" s="158"/>
      <c r="I274" s="158"/>
      <c r="J274" s="158"/>
      <c r="K274" s="158"/>
      <c r="L274" s="158"/>
      <c r="M274" s="158"/>
      <c r="N274" s="158"/>
      <c r="O274" s="158"/>
      <c r="P274" s="158"/>
      <c r="Q274" s="158"/>
      <c r="R274" s="158"/>
      <c r="S274" s="158"/>
      <c r="T274" s="158"/>
      <c r="U274" s="158"/>
      <c r="V274" s="158"/>
      <c r="W274" s="158"/>
      <c r="X274" s="158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151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1" x14ac:dyDescent="0.2">
      <c r="A275" s="177">
        <v>81</v>
      </c>
      <c r="B275" s="178" t="s">
        <v>496</v>
      </c>
      <c r="C275" s="189" t="s">
        <v>497</v>
      </c>
      <c r="D275" s="179" t="s">
        <v>464</v>
      </c>
      <c r="E275" s="180">
        <v>1</v>
      </c>
      <c r="F275" s="181"/>
      <c r="G275" s="182">
        <f>ROUND(E275*F275,2)</f>
        <v>0</v>
      </c>
      <c r="H275" s="181"/>
      <c r="I275" s="182">
        <f>ROUND(E275*H275,2)</f>
        <v>0</v>
      </c>
      <c r="J275" s="181"/>
      <c r="K275" s="182">
        <f>ROUND(E275*J275,2)</f>
        <v>0</v>
      </c>
      <c r="L275" s="182">
        <v>21</v>
      </c>
      <c r="M275" s="182">
        <f>G275*(1+L275/100)</f>
        <v>0</v>
      </c>
      <c r="N275" s="182">
        <v>0</v>
      </c>
      <c r="O275" s="182">
        <f>ROUND(E275*N275,2)</f>
        <v>0</v>
      </c>
      <c r="P275" s="182">
        <v>0</v>
      </c>
      <c r="Q275" s="182">
        <f>ROUND(E275*P275,2)</f>
        <v>0</v>
      </c>
      <c r="R275" s="182"/>
      <c r="S275" s="182" t="s">
        <v>286</v>
      </c>
      <c r="T275" s="183" t="s">
        <v>287</v>
      </c>
      <c r="U275" s="158">
        <v>0</v>
      </c>
      <c r="V275" s="158">
        <f>ROUND(E275*U275,2)</f>
        <v>0</v>
      </c>
      <c r="W275" s="158"/>
      <c r="X275" s="158" t="s">
        <v>146</v>
      </c>
      <c r="Y275" s="148"/>
      <c r="Z275" s="148"/>
      <c r="AA275" s="148"/>
      <c r="AB275" s="148"/>
      <c r="AC275" s="148"/>
      <c r="AD275" s="148"/>
      <c r="AE275" s="148"/>
      <c r="AF275" s="148"/>
      <c r="AG275" s="148" t="s">
        <v>147</v>
      </c>
      <c r="AH275" s="148"/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1" x14ac:dyDescent="0.2">
      <c r="A276" s="169">
        <v>82</v>
      </c>
      <c r="B276" s="170" t="s">
        <v>498</v>
      </c>
      <c r="C276" s="187" t="s">
        <v>499</v>
      </c>
      <c r="D276" s="171" t="s">
        <v>425</v>
      </c>
      <c r="E276" s="172">
        <v>1</v>
      </c>
      <c r="F276" s="173"/>
      <c r="G276" s="174">
        <f>ROUND(E276*F276,2)</f>
        <v>0</v>
      </c>
      <c r="H276" s="173"/>
      <c r="I276" s="174">
        <f>ROUND(E276*H276,2)</f>
        <v>0</v>
      </c>
      <c r="J276" s="173"/>
      <c r="K276" s="174">
        <f>ROUND(E276*J276,2)</f>
        <v>0</v>
      </c>
      <c r="L276" s="174">
        <v>21</v>
      </c>
      <c r="M276" s="174">
        <f>G276*(1+L276/100)</f>
        <v>0</v>
      </c>
      <c r="N276" s="174">
        <v>0</v>
      </c>
      <c r="O276" s="174">
        <f>ROUND(E276*N276,2)</f>
        <v>0</v>
      </c>
      <c r="P276" s="174">
        <v>0</v>
      </c>
      <c r="Q276" s="174">
        <f>ROUND(E276*P276,2)</f>
        <v>0</v>
      </c>
      <c r="R276" s="174"/>
      <c r="S276" s="174" t="s">
        <v>286</v>
      </c>
      <c r="T276" s="175" t="s">
        <v>287</v>
      </c>
      <c r="U276" s="158">
        <v>0</v>
      </c>
      <c r="V276" s="158">
        <f>ROUND(E276*U276,2)</f>
        <v>0</v>
      </c>
      <c r="W276" s="158"/>
      <c r="X276" s="158" t="s">
        <v>146</v>
      </c>
      <c r="Y276" s="148"/>
      <c r="Z276" s="148"/>
      <c r="AA276" s="148"/>
      <c r="AB276" s="148"/>
      <c r="AC276" s="148"/>
      <c r="AD276" s="148"/>
      <c r="AE276" s="148"/>
      <c r="AF276" s="148"/>
      <c r="AG276" s="148" t="s">
        <v>147</v>
      </c>
      <c r="AH276" s="148"/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 x14ac:dyDescent="0.2">
      <c r="A277" s="155"/>
      <c r="B277" s="156"/>
      <c r="C277" s="188" t="s">
        <v>500</v>
      </c>
      <c r="D277" s="160"/>
      <c r="E277" s="161"/>
      <c r="F277" s="158"/>
      <c r="G277" s="158"/>
      <c r="H277" s="158"/>
      <c r="I277" s="158"/>
      <c r="J277" s="158"/>
      <c r="K277" s="158"/>
      <c r="L277" s="158"/>
      <c r="M277" s="158"/>
      <c r="N277" s="158"/>
      <c r="O277" s="158"/>
      <c r="P277" s="158"/>
      <c r="Q277" s="158"/>
      <c r="R277" s="158"/>
      <c r="S277" s="158"/>
      <c r="T277" s="158"/>
      <c r="U277" s="158"/>
      <c r="V277" s="158"/>
      <c r="W277" s="158"/>
      <c r="X277" s="158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151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 x14ac:dyDescent="0.2">
      <c r="A278" s="155"/>
      <c r="B278" s="156"/>
      <c r="C278" s="188" t="s">
        <v>501</v>
      </c>
      <c r="D278" s="160"/>
      <c r="E278" s="161"/>
      <c r="F278" s="158"/>
      <c r="G278" s="158"/>
      <c r="H278" s="158"/>
      <c r="I278" s="158"/>
      <c r="J278" s="158"/>
      <c r="K278" s="158"/>
      <c r="L278" s="158"/>
      <c r="M278" s="158"/>
      <c r="N278" s="158"/>
      <c r="O278" s="158"/>
      <c r="P278" s="158"/>
      <c r="Q278" s="158"/>
      <c r="R278" s="158"/>
      <c r="S278" s="158"/>
      <c r="T278" s="158"/>
      <c r="U278" s="158"/>
      <c r="V278" s="158"/>
      <c r="W278" s="158"/>
      <c r="X278" s="158"/>
      <c r="Y278" s="148"/>
      <c r="Z278" s="148"/>
      <c r="AA278" s="148"/>
      <c r="AB278" s="148"/>
      <c r="AC278" s="148"/>
      <c r="AD278" s="148"/>
      <c r="AE278" s="148"/>
      <c r="AF278" s="148"/>
      <c r="AG278" s="148" t="s">
        <v>151</v>
      </c>
      <c r="AH278" s="148">
        <v>0</v>
      </c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 x14ac:dyDescent="0.2">
      <c r="A279" s="155"/>
      <c r="B279" s="156"/>
      <c r="C279" s="188" t="s">
        <v>502</v>
      </c>
      <c r="D279" s="160"/>
      <c r="E279" s="161"/>
      <c r="F279" s="158"/>
      <c r="G279" s="158"/>
      <c r="H279" s="158"/>
      <c r="I279" s="158"/>
      <c r="J279" s="158"/>
      <c r="K279" s="158"/>
      <c r="L279" s="158"/>
      <c r="M279" s="158"/>
      <c r="N279" s="158"/>
      <c r="O279" s="158"/>
      <c r="P279" s="158"/>
      <c r="Q279" s="158"/>
      <c r="R279" s="158"/>
      <c r="S279" s="158"/>
      <c r="T279" s="158"/>
      <c r="U279" s="158"/>
      <c r="V279" s="158"/>
      <c r="W279" s="158"/>
      <c r="X279" s="158"/>
      <c r="Y279" s="148"/>
      <c r="Z279" s="148"/>
      <c r="AA279" s="148"/>
      <c r="AB279" s="148"/>
      <c r="AC279" s="148"/>
      <c r="AD279" s="148"/>
      <c r="AE279" s="148"/>
      <c r="AF279" s="148"/>
      <c r="AG279" s="148" t="s">
        <v>151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1" x14ac:dyDescent="0.2">
      <c r="A280" s="155"/>
      <c r="B280" s="156"/>
      <c r="C280" s="188" t="s">
        <v>503</v>
      </c>
      <c r="D280" s="160"/>
      <c r="E280" s="161"/>
      <c r="F280" s="158"/>
      <c r="G280" s="158"/>
      <c r="H280" s="158"/>
      <c r="I280" s="158"/>
      <c r="J280" s="158"/>
      <c r="K280" s="158"/>
      <c r="L280" s="158"/>
      <c r="M280" s="158"/>
      <c r="N280" s="158"/>
      <c r="O280" s="158"/>
      <c r="P280" s="158"/>
      <c r="Q280" s="158"/>
      <c r="R280" s="158"/>
      <c r="S280" s="158"/>
      <c r="T280" s="158"/>
      <c r="U280" s="158"/>
      <c r="V280" s="158"/>
      <c r="W280" s="158"/>
      <c r="X280" s="158"/>
      <c r="Y280" s="148"/>
      <c r="Z280" s="148"/>
      <c r="AA280" s="148"/>
      <c r="AB280" s="148"/>
      <c r="AC280" s="148"/>
      <c r="AD280" s="148"/>
      <c r="AE280" s="148"/>
      <c r="AF280" s="148"/>
      <c r="AG280" s="148" t="s">
        <v>151</v>
      </c>
      <c r="AH280" s="148">
        <v>0</v>
      </c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 x14ac:dyDescent="0.2">
      <c r="A281" s="155"/>
      <c r="B281" s="156"/>
      <c r="C281" s="188" t="s">
        <v>504</v>
      </c>
      <c r="D281" s="160"/>
      <c r="E281" s="161"/>
      <c r="F281" s="158"/>
      <c r="G281" s="158"/>
      <c r="H281" s="158"/>
      <c r="I281" s="158"/>
      <c r="J281" s="158"/>
      <c r="K281" s="158"/>
      <c r="L281" s="158"/>
      <c r="M281" s="158"/>
      <c r="N281" s="158"/>
      <c r="O281" s="158"/>
      <c r="P281" s="158"/>
      <c r="Q281" s="158"/>
      <c r="R281" s="158"/>
      <c r="S281" s="158"/>
      <c r="T281" s="158"/>
      <c r="U281" s="158"/>
      <c r="V281" s="158"/>
      <c r="W281" s="158"/>
      <c r="X281" s="158"/>
      <c r="Y281" s="148"/>
      <c r="Z281" s="148"/>
      <c r="AA281" s="148"/>
      <c r="AB281" s="148"/>
      <c r="AC281" s="148"/>
      <c r="AD281" s="148"/>
      <c r="AE281" s="148"/>
      <c r="AF281" s="148"/>
      <c r="AG281" s="148" t="s">
        <v>151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 x14ac:dyDescent="0.2">
      <c r="A282" s="155"/>
      <c r="B282" s="156"/>
      <c r="C282" s="188" t="s">
        <v>505</v>
      </c>
      <c r="D282" s="160"/>
      <c r="E282" s="161"/>
      <c r="F282" s="158"/>
      <c r="G282" s="158"/>
      <c r="H282" s="158"/>
      <c r="I282" s="158"/>
      <c r="J282" s="158"/>
      <c r="K282" s="158"/>
      <c r="L282" s="158"/>
      <c r="M282" s="158"/>
      <c r="N282" s="158"/>
      <c r="O282" s="158"/>
      <c r="P282" s="158"/>
      <c r="Q282" s="158"/>
      <c r="R282" s="158"/>
      <c r="S282" s="158"/>
      <c r="T282" s="158"/>
      <c r="U282" s="158"/>
      <c r="V282" s="158"/>
      <c r="W282" s="158"/>
      <c r="X282" s="158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151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1" x14ac:dyDescent="0.2">
      <c r="A283" s="155"/>
      <c r="B283" s="156"/>
      <c r="C283" s="188" t="s">
        <v>506</v>
      </c>
      <c r="D283" s="160"/>
      <c r="E283" s="161"/>
      <c r="F283" s="158"/>
      <c r="G283" s="158"/>
      <c r="H283" s="158"/>
      <c r="I283" s="158"/>
      <c r="J283" s="158"/>
      <c r="K283" s="158"/>
      <c r="L283" s="158"/>
      <c r="M283" s="158"/>
      <c r="N283" s="158"/>
      <c r="O283" s="158"/>
      <c r="P283" s="158"/>
      <c r="Q283" s="158"/>
      <c r="R283" s="158"/>
      <c r="S283" s="158"/>
      <c r="T283" s="158"/>
      <c r="U283" s="158"/>
      <c r="V283" s="158"/>
      <c r="W283" s="158"/>
      <c r="X283" s="158"/>
      <c r="Y283" s="148"/>
      <c r="Z283" s="148"/>
      <c r="AA283" s="148"/>
      <c r="AB283" s="148"/>
      <c r="AC283" s="148"/>
      <c r="AD283" s="148"/>
      <c r="AE283" s="148"/>
      <c r="AF283" s="148"/>
      <c r="AG283" s="148" t="s">
        <v>151</v>
      </c>
      <c r="AH283" s="148">
        <v>0</v>
      </c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 x14ac:dyDescent="0.2">
      <c r="A284" s="155"/>
      <c r="B284" s="156"/>
      <c r="C284" s="188" t="s">
        <v>495</v>
      </c>
      <c r="D284" s="160"/>
      <c r="E284" s="161">
        <v>1</v>
      </c>
      <c r="F284" s="158"/>
      <c r="G284" s="158"/>
      <c r="H284" s="158"/>
      <c r="I284" s="158"/>
      <c r="J284" s="158"/>
      <c r="K284" s="158"/>
      <c r="L284" s="158"/>
      <c r="M284" s="158"/>
      <c r="N284" s="158"/>
      <c r="O284" s="158"/>
      <c r="P284" s="158"/>
      <c r="Q284" s="158"/>
      <c r="R284" s="158"/>
      <c r="S284" s="158"/>
      <c r="T284" s="158"/>
      <c r="U284" s="158"/>
      <c r="V284" s="158"/>
      <c r="W284" s="158"/>
      <c r="X284" s="158"/>
      <c r="Y284" s="148"/>
      <c r="Z284" s="148"/>
      <c r="AA284" s="148"/>
      <c r="AB284" s="148"/>
      <c r="AC284" s="148"/>
      <c r="AD284" s="148"/>
      <c r="AE284" s="148"/>
      <c r="AF284" s="148"/>
      <c r="AG284" s="148" t="s">
        <v>151</v>
      </c>
      <c r="AH284" s="148">
        <v>0</v>
      </c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1" x14ac:dyDescent="0.2">
      <c r="A285" s="169">
        <v>83</v>
      </c>
      <c r="B285" s="170" t="s">
        <v>507</v>
      </c>
      <c r="C285" s="187" t="s">
        <v>508</v>
      </c>
      <c r="D285" s="171" t="s">
        <v>425</v>
      </c>
      <c r="E285" s="172">
        <v>1</v>
      </c>
      <c r="F285" s="173"/>
      <c r="G285" s="174">
        <f>ROUND(E285*F285,2)</f>
        <v>0</v>
      </c>
      <c r="H285" s="173"/>
      <c r="I285" s="174">
        <f>ROUND(E285*H285,2)</f>
        <v>0</v>
      </c>
      <c r="J285" s="173"/>
      <c r="K285" s="174">
        <f>ROUND(E285*J285,2)</f>
        <v>0</v>
      </c>
      <c r="L285" s="174">
        <v>21</v>
      </c>
      <c r="M285" s="174">
        <f>G285*(1+L285/100)</f>
        <v>0</v>
      </c>
      <c r="N285" s="174">
        <v>0</v>
      </c>
      <c r="O285" s="174">
        <f>ROUND(E285*N285,2)</f>
        <v>0</v>
      </c>
      <c r="P285" s="174">
        <v>0</v>
      </c>
      <c r="Q285" s="174">
        <f>ROUND(E285*P285,2)</f>
        <v>0</v>
      </c>
      <c r="R285" s="174"/>
      <c r="S285" s="174" t="s">
        <v>286</v>
      </c>
      <c r="T285" s="175" t="s">
        <v>287</v>
      </c>
      <c r="U285" s="158">
        <v>0</v>
      </c>
      <c r="V285" s="158">
        <f>ROUND(E285*U285,2)</f>
        <v>0</v>
      </c>
      <c r="W285" s="158"/>
      <c r="X285" s="158" t="s">
        <v>146</v>
      </c>
      <c r="Y285" s="148"/>
      <c r="Z285" s="148"/>
      <c r="AA285" s="148"/>
      <c r="AB285" s="148"/>
      <c r="AC285" s="148"/>
      <c r="AD285" s="148"/>
      <c r="AE285" s="148"/>
      <c r="AF285" s="148"/>
      <c r="AG285" s="148" t="s">
        <v>147</v>
      </c>
      <c r="AH285" s="148"/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1" x14ac:dyDescent="0.2">
      <c r="A286" s="155"/>
      <c r="B286" s="156"/>
      <c r="C286" s="188" t="s">
        <v>509</v>
      </c>
      <c r="D286" s="160"/>
      <c r="E286" s="161"/>
      <c r="F286" s="158"/>
      <c r="G286" s="158"/>
      <c r="H286" s="158"/>
      <c r="I286" s="158"/>
      <c r="J286" s="158"/>
      <c r="K286" s="158"/>
      <c r="L286" s="158"/>
      <c r="M286" s="158"/>
      <c r="N286" s="158"/>
      <c r="O286" s="158"/>
      <c r="P286" s="158"/>
      <c r="Q286" s="158"/>
      <c r="R286" s="158"/>
      <c r="S286" s="158"/>
      <c r="T286" s="158"/>
      <c r="U286" s="158"/>
      <c r="V286" s="158"/>
      <c r="W286" s="158"/>
      <c r="X286" s="158"/>
      <c r="Y286" s="148"/>
      <c r="Z286" s="148"/>
      <c r="AA286" s="148"/>
      <c r="AB286" s="148"/>
      <c r="AC286" s="148"/>
      <c r="AD286" s="148"/>
      <c r="AE286" s="148"/>
      <c r="AF286" s="148"/>
      <c r="AG286" s="148" t="s">
        <v>151</v>
      </c>
      <c r="AH286" s="148">
        <v>0</v>
      </c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1" x14ac:dyDescent="0.2">
      <c r="A287" s="155"/>
      <c r="B287" s="156"/>
      <c r="C287" s="188" t="s">
        <v>501</v>
      </c>
      <c r="D287" s="160"/>
      <c r="E287" s="161"/>
      <c r="F287" s="158"/>
      <c r="G287" s="158"/>
      <c r="H287" s="158"/>
      <c r="I287" s="158"/>
      <c r="J287" s="158"/>
      <c r="K287" s="158"/>
      <c r="L287" s="158"/>
      <c r="M287" s="158"/>
      <c r="N287" s="158"/>
      <c r="O287" s="158"/>
      <c r="P287" s="158"/>
      <c r="Q287" s="158"/>
      <c r="R287" s="158"/>
      <c r="S287" s="158"/>
      <c r="T287" s="158"/>
      <c r="U287" s="158"/>
      <c r="V287" s="158"/>
      <c r="W287" s="158"/>
      <c r="X287" s="158"/>
      <c r="Y287" s="148"/>
      <c r="Z287" s="148"/>
      <c r="AA287" s="148"/>
      <c r="AB287" s="148"/>
      <c r="AC287" s="148"/>
      <c r="AD287" s="148"/>
      <c r="AE287" s="148"/>
      <c r="AF287" s="148"/>
      <c r="AG287" s="148" t="s">
        <v>151</v>
      </c>
      <c r="AH287" s="148">
        <v>0</v>
      </c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55"/>
      <c r="B288" s="156"/>
      <c r="C288" s="188" t="s">
        <v>510</v>
      </c>
      <c r="D288" s="160"/>
      <c r="E288" s="161"/>
      <c r="F288" s="158"/>
      <c r="G288" s="158"/>
      <c r="H288" s="158"/>
      <c r="I288" s="158"/>
      <c r="J288" s="158"/>
      <c r="K288" s="158"/>
      <c r="L288" s="158"/>
      <c r="M288" s="158"/>
      <c r="N288" s="158"/>
      <c r="O288" s="158"/>
      <c r="P288" s="158"/>
      <c r="Q288" s="158"/>
      <c r="R288" s="158"/>
      <c r="S288" s="158"/>
      <c r="T288" s="158"/>
      <c r="U288" s="158"/>
      <c r="V288" s="158"/>
      <c r="W288" s="158"/>
      <c r="X288" s="158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151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 x14ac:dyDescent="0.2">
      <c r="A289" s="155"/>
      <c r="B289" s="156"/>
      <c r="C289" s="188" t="s">
        <v>511</v>
      </c>
      <c r="D289" s="160"/>
      <c r="E289" s="161"/>
      <c r="F289" s="158"/>
      <c r="G289" s="158"/>
      <c r="H289" s="158"/>
      <c r="I289" s="158"/>
      <c r="J289" s="158"/>
      <c r="K289" s="158"/>
      <c r="L289" s="158"/>
      <c r="M289" s="158"/>
      <c r="N289" s="158"/>
      <c r="O289" s="158"/>
      <c r="P289" s="158"/>
      <c r="Q289" s="158"/>
      <c r="R289" s="158"/>
      <c r="S289" s="158"/>
      <c r="T289" s="158"/>
      <c r="U289" s="158"/>
      <c r="V289" s="158"/>
      <c r="W289" s="158"/>
      <c r="X289" s="158"/>
      <c r="Y289" s="148"/>
      <c r="Z289" s="148"/>
      <c r="AA289" s="148"/>
      <c r="AB289" s="148"/>
      <c r="AC289" s="148"/>
      <c r="AD289" s="148"/>
      <c r="AE289" s="148"/>
      <c r="AF289" s="148"/>
      <c r="AG289" s="148" t="s">
        <v>151</v>
      </c>
      <c r="AH289" s="148">
        <v>0</v>
      </c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 x14ac:dyDescent="0.2">
      <c r="A290" s="155"/>
      <c r="B290" s="156"/>
      <c r="C290" s="188" t="s">
        <v>512</v>
      </c>
      <c r="D290" s="160"/>
      <c r="E290" s="161"/>
      <c r="F290" s="158"/>
      <c r="G290" s="158"/>
      <c r="H290" s="158"/>
      <c r="I290" s="158"/>
      <c r="J290" s="158"/>
      <c r="K290" s="158"/>
      <c r="L290" s="158"/>
      <c r="M290" s="158"/>
      <c r="N290" s="158"/>
      <c r="O290" s="158"/>
      <c r="P290" s="158"/>
      <c r="Q290" s="158"/>
      <c r="R290" s="158"/>
      <c r="S290" s="158"/>
      <c r="T290" s="158"/>
      <c r="U290" s="158"/>
      <c r="V290" s="158"/>
      <c r="W290" s="158"/>
      <c r="X290" s="158"/>
      <c r="Y290" s="148"/>
      <c r="Z290" s="148"/>
      <c r="AA290" s="148"/>
      <c r="AB290" s="148"/>
      <c r="AC290" s="148"/>
      <c r="AD290" s="148"/>
      <c r="AE290" s="148"/>
      <c r="AF290" s="148"/>
      <c r="AG290" s="148" t="s">
        <v>151</v>
      </c>
      <c r="AH290" s="148">
        <v>0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55"/>
      <c r="B291" s="156"/>
      <c r="C291" s="188" t="s">
        <v>513</v>
      </c>
      <c r="D291" s="160"/>
      <c r="E291" s="161"/>
      <c r="F291" s="158"/>
      <c r="G291" s="158"/>
      <c r="H291" s="158"/>
      <c r="I291" s="158"/>
      <c r="J291" s="158"/>
      <c r="K291" s="158"/>
      <c r="L291" s="158"/>
      <c r="M291" s="158"/>
      <c r="N291" s="158"/>
      <c r="O291" s="158"/>
      <c r="P291" s="158"/>
      <c r="Q291" s="158"/>
      <c r="R291" s="158"/>
      <c r="S291" s="158"/>
      <c r="T291" s="158"/>
      <c r="U291" s="158"/>
      <c r="V291" s="158"/>
      <c r="W291" s="158"/>
      <c r="X291" s="158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151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1" x14ac:dyDescent="0.2">
      <c r="A292" s="155"/>
      <c r="B292" s="156"/>
      <c r="C292" s="188" t="s">
        <v>514</v>
      </c>
      <c r="D292" s="160"/>
      <c r="E292" s="161"/>
      <c r="F292" s="158"/>
      <c r="G292" s="158"/>
      <c r="H292" s="158"/>
      <c r="I292" s="158"/>
      <c r="J292" s="158"/>
      <c r="K292" s="158"/>
      <c r="L292" s="158"/>
      <c r="M292" s="158"/>
      <c r="N292" s="158"/>
      <c r="O292" s="158"/>
      <c r="P292" s="158"/>
      <c r="Q292" s="158"/>
      <c r="R292" s="158"/>
      <c r="S292" s="158"/>
      <c r="T292" s="158"/>
      <c r="U292" s="158"/>
      <c r="V292" s="158"/>
      <c r="W292" s="158"/>
      <c r="X292" s="158"/>
      <c r="Y292" s="148"/>
      <c r="Z292" s="148"/>
      <c r="AA292" s="148"/>
      <c r="AB292" s="148"/>
      <c r="AC292" s="148"/>
      <c r="AD292" s="148"/>
      <c r="AE292" s="148"/>
      <c r="AF292" s="148"/>
      <c r="AG292" s="148" t="s">
        <v>151</v>
      </c>
      <c r="AH292" s="148">
        <v>0</v>
      </c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1" x14ac:dyDescent="0.2">
      <c r="A293" s="155"/>
      <c r="B293" s="156"/>
      <c r="C293" s="188" t="s">
        <v>495</v>
      </c>
      <c r="D293" s="160"/>
      <c r="E293" s="161">
        <v>1</v>
      </c>
      <c r="F293" s="158"/>
      <c r="G293" s="158"/>
      <c r="H293" s="158"/>
      <c r="I293" s="158"/>
      <c r="J293" s="158"/>
      <c r="K293" s="158"/>
      <c r="L293" s="158"/>
      <c r="M293" s="158"/>
      <c r="N293" s="158"/>
      <c r="O293" s="158"/>
      <c r="P293" s="158"/>
      <c r="Q293" s="158"/>
      <c r="R293" s="158"/>
      <c r="S293" s="158"/>
      <c r="T293" s="158"/>
      <c r="U293" s="158"/>
      <c r="V293" s="158"/>
      <c r="W293" s="158"/>
      <c r="X293" s="158"/>
      <c r="Y293" s="148"/>
      <c r="Z293" s="148"/>
      <c r="AA293" s="148"/>
      <c r="AB293" s="148"/>
      <c r="AC293" s="148"/>
      <c r="AD293" s="148"/>
      <c r="AE293" s="148"/>
      <c r="AF293" s="148"/>
      <c r="AG293" s="148" t="s">
        <v>151</v>
      </c>
      <c r="AH293" s="148">
        <v>0</v>
      </c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1" x14ac:dyDescent="0.2">
      <c r="A294" s="177">
        <v>84</v>
      </c>
      <c r="B294" s="178" t="s">
        <v>515</v>
      </c>
      <c r="C294" s="189" t="s">
        <v>516</v>
      </c>
      <c r="D294" s="179" t="s">
        <v>197</v>
      </c>
      <c r="E294" s="180">
        <v>4</v>
      </c>
      <c r="F294" s="181"/>
      <c r="G294" s="182">
        <f>ROUND(E294*F294,2)</f>
        <v>0</v>
      </c>
      <c r="H294" s="181"/>
      <c r="I294" s="182">
        <f>ROUND(E294*H294,2)</f>
        <v>0</v>
      </c>
      <c r="J294" s="181"/>
      <c r="K294" s="182">
        <f>ROUND(E294*J294,2)</f>
        <v>0</v>
      </c>
      <c r="L294" s="182">
        <v>21</v>
      </c>
      <c r="M294" s="182">
        <f>G294*(1+L294/100)</f>
        <v>0</v>
      </c>
      <c r="N294" s="182">
        <v>7.5000000000000002E-4</v>
      </c>
      <c r="O294" s="182">
        <f>ROUND(E294*N294,2)</f>
        <v>0</v>
      </c>
      <c r="P294" s="182">
        <v>0</v>
      </c>
      <c r="Q294" s="182">
        <f>ROUND(E294*P294,2)</f>
        <v>0</v>
      </c>
      <c r="R294" s="182"/>
      <c r="S294" s="182" t="s">
        <v>286</v>
      </c>
      <c r="T294" s="183" t="s">
        <v>145</v>
      </c>
      <c r="U294" s="158">
        <v>0</v>
      </c>
      <c r="V294" s="158">
        <f>ROUND(E294*U294,2)</f>
        <v>0</v>
      </c>
      <c r="W294" s="158"/>
      <c r="X294" s="158" t="s">
        <v>456</v>
      </c>
      <c r="Y294" s="148"/>
      <c r="Z294" s="148"/>
      <c r="AA294" s="148"/>
      <c r="AB294" s="148"/>
      <c r="AC294" s="148"/>
      <c r="AD294" s="148"/>
      <c r="AE294" s="148"/>
      <c r="AF294" s="148"/>
      <c r="AG294" s="148" t="s">
        <v>457</v>
      </c>
      <c r="AH294" s="148"/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1" x14ac:dyDescent="0.2">
      <c r="A295" s="177">
        <v>85</v>
      </c>
      <c r="B295" s="178" t="s">
        <v>517</v>
      </c>
      <c r="C295" s="189" t="s">
        <v>518</v>
      </c>
      <c r="D295" s="179" t="s">
        <v>197</v>
      </c>
      <c r="E295" s="180">
        <v>1</v>
      </c>
      <c r="F295" s="181"/>
      <c r="G295" s="182">
        <f>ROUND(E295*F295,2)</f>
        <v>0</v>
      </c>
      <c r="H295" s="181"/>
      <c r="I295" s="182">
        <f>ROUND(E295*H295,2)</f>
        <v>0</v>
      </c>
      <c r="J295" s="181"/>
      <c r="K295" s="182">
        <f>ROUND(E295*J295,2)</f>
        <v>0</v>
      </c>
      <c r="L295" s="182">
        <v>21</v>
      </c>
      <c r="M295" s="182">
        <f>G295*(1+L295/100)</f>
        <v>0</v>
      </c>
      <c r="N295" s="182">
        <v>7.5000000000000002E-4</v>
      </c>
      <c r="O295" s="182">
        <f>ROUND(E295*N295,2)</f>
        <v>0</v>
      </c>
      <c r="P295" s="182">
        <v>0</v>
      </c>
      <c r="Q295" s="182">
        <f>ROUND(E295*P295,2)</f>
        <v>0</v>
      </c>
      <c r="R295" s="182"/>
      <c r="S295" s="182" t="s">
        <v>286</v>
      </c>
      <c r="T295" s="183" t="s">
        <v>145</v>
      </c>
      <c r="U295" s="158">
        <v>0</v>
      </c>
      <c r="V295" s="158">
        <f>ROUND(E295*U295,2)</f>
        <v>0</v>
      </c>
      <c r="W295" s="158"/>
      <c r="X295" s="158" t="s">
        <v>456</v>
      </c>
      <c r="Y295" s="148"/>
      <c r="Z295" s="148"/>
      <c r="AA295" s="148"/>
      <c r="AB295" s="148"/>
      <c r="AC295" s="148"/>
      <c r="AD295" s="148"/>
      <c r="AE295" s="148"/>
      <c r="AF295" s="148"/>
      <c r="AG295" s="148" t="s">
        <v>457</v>
      </c>
      <c r="AH295" s="148"/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1" x14ac:dyDescent="0.2">
      <c r="A296" s="177">
        <v>86</v>
      </c>
      <c r="B296" s="178" t="s">
        <v>519</v>
      </c>
      <c r="C296" s="189" t="s">
        <v>520</v>
      </c>
      <c r="D296" s="179" t="s">
        <v>197</v>
      </c>
      <c r="E296" s="180">
        <v>1</v>
      </c>
      <c r="F296" s="181"/>
      <c r="G296" s="182">
        <f>ROUND(E296*F296,2)</f>
        <v>0</v>
      </c>
      <c r="H296" s="181"/>
      <c r="I296" s="182">
        <f>ROUND(E296*H296,2)</f>
        <v>0</v>
      </c>
      <c r="J296" s="181"/>
      <c r="K296" s="182">
        <f>ROUND(E296*J296,2)</f>
        <v>0</v>
      </c>
      <c r="L296" s="182">
        <v>21</v>
      </c>
      <c r="M296" s="182">
        <f>G296*(1+L296/100)</f>
        <v>0</v>
      </c>
      <c r="N296" s="182">
        <v>7.5000000000000002E-4</v>
      </c>
      <c r="O296" s="182">
        <f>ROUND(E296*N296,2)</f>
        <v>0</v>
      </c>
      <c r="P296" s="182">
        <v>0</v>
      </c>
      <c r="Q296" s="182">
        <f>ROUND(E296*P296,2)</f>
        <v>0</v>
      </c>
      <c r="R296" s="182"/>
      <c r="S296" s="182" t="s">
        <v>286</v>
      </c>
      <c r="T296" s="183" t="s">
        <v>145</v>
      </c>
      <c r="U296" s="158">
        <v>0</v>
      </c>
      <c r="V296" s="158">
        <f>ROUND(E296*U296,2)</f>
        <v>0</v>
      </c>
      <c r="W296" s="158"/>
      <c r="X296" s="158" t="s">
        <v>456</v>
      </c>
      <c r="Y296" s="148"/>
      <c r="Z296" s="148"/>
      <c r="AA296" s="148"/>
      <c r="AB296" s="148"/>
      <c r="AC296" s="148"/>
      <c r="AD296" s="148"/>
      <c r="AE296" s="148"/>
      <c r="AF296" s="148"/>
      <c r="AG296" s="148" t="s">
        <v>457</v>
      </c>
      <c r="AH296" s="148"/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 x14ac:dyDescent="0.2">
      <c r="A297" s="169">
        <v>87</v>
      </c>
      <c r="B297" s="170" t="s">
        <v>521</v>
      </c>
      <c r="C297" s="187" t="s">
        <v>522</v>
      </c>
      <c r="D297" s="171" t="s">
        <v>214</v>
      </c>
      <c r="E297" s="172">
        <v>203.5</v>
      </c>
      <c r="F297" s="173"/>
      <c r="G297" s="174">
        <f>ROUND(E297*F297,2)</f>
        <v>0</v>
      </c>
      <c r="H297" s="173"/>
      <c r="I297" s="174">
        <f>ROUND(E297*H297,2)</f>
        <v>0</v>
      </c>
      <c r="J297" s="173"/>
      <c r="K297" s="174">
        <f>ROUND(E297*J297,2)</f>
        <v>0</v>
      </c>
      <c r="L297" s="174">
        <v>21</v>
      </c>
      <c r="M297" s="174">
        <f>G297*(1+L297/100)</f>
        <v>0</v>
      </c>
      <c r="N297" s="174">
        <v>8.3000000000000001E-4</v>
      </c>
      <c r="O297" s="174">
        <f>ROUND(E297*N297,2)</f>
        <v>0.17</v>
      </c>
      <c r="P297" s="174">
        <v>0</v>
      </c>
      <c r="Q297" s="174">
        <f>ROUND(E297*P297,2)</f>
        <v>0</v>
      </c>
      <c r="R297" s="174" t="s">
        <v>455</v>
      </c>
      <c r="S297" s="174" t="s">
        <v>145</v>
      </c>
      <c r="T297" s="175" t="s">
        <v>145</v>
      </c>
      <c r="U297" s="158">
        <v>0</v>
      </c>
      <c r="V297" s="158">
        <f>ROUND(E297*U297,2)</f>
        <v>0</v>
      </c>
      <c r="W297" s="158"/>
      <c r="X297" s="158" t="s">
        <v>456</v>
      </c>
      <c r="Y297" s="148"/>
      <c r="Z297" s="148"/>
      <c r="AA297" s="148"/>
      <c r="AB297" s="148"/>
      <c r="AC297" s="148"/>
      <c r="AD297" s="148"/>
      <c r="AE297" s="148"/>
      <c r="AF297" s="148"/>
      <c r="AG297" s="148" t="s">
        <v>457</v>
      </c>
      <c r="AH297" s="148"/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 x14ac:dyDescent="0.2">
      <c r="A298" s="155"/>
      <c r="B298" s="156"/>
      <c r="C298" s="188" t="s">
        <v>523</v>
      </c>
      <c r="D298" s="160"/>
      <c r="E298" s="161">
        <v>203.5</v>
      </c>
      <c r="F298" s="158"/>
      <c r="G298" s="158"/>
      <c r="H298" s="158"/>
      <c r="I298" s="158"/>
      <c r="J298" s="158"/>
      <c r="K298" s="158"/>
      <c r="L298" s="158"/>
      <c r="M298" s="158"/>
      <c r="N298" s="158"/>
      <c r="O298" s="158"/>
      <c r="P298" s="158"/>
      <c r="Q298" s="158"/>
      <c r="R298" s="158"/>
      <c r="S298" s="158"/>
      <c r="T298" s="158"/>
      <c r="U298" s="158"/>
      <c r="V298" s="158"/>
      <c r="W298" s="158"/>
      <c r="X298" s="158"/>
      <c r="Y298" s="148"/>
      <c r="Z298" s="148"/>
      <c r="AA298" s="148"/>
      <c r="AB298" s="148"/>
      <c r="AC298" s="148"/>
      <c r="AD298" s="148"/>
      <c r="AE298" s="148"/>
      <c r="AF298" s="148"/>
      <c r="AG298" s="148" t="s">
        <v>151</v>
      </c>
      <c r="AH298" s="148">
        <v>0</v>
      </c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ht="22.5" outlineLevel="1" x14ac:dyDescent="0.2">
      <c r="A299" s="177">
        <v>88</v>
      </c>
      <c r="B299" s="178" t="s">
        <v>524</v>
      </c>
      <c r="C299" s="189" t="s">
        <v>525</v>
      </c>
      <c r="D299" s="179" t="s">
        <v>197</v>
      </c>
      <c r="E299" s="180">
        <v>5</v>
      </c>
      <c r="F299" s="181"/>
      <c r="G299" s="182">
        <f>ROUND(E299*F299,2)</f>
        <v>0</v>
      </c>
      <c r="H299" s="181"/>
      <c r="I299" s="182">
        <f>ROUND(E299*H299,2)</f>
        <v>0</v>
      </c>
      <c r="J299" s="181"/>
      <c r="K299" s="182">
        <f>ROUND(E299*J299,2)</f>
        <v>0</v>
      </c>
      <c r="L299" s="182">
        <v>21</v>
      </c>
      <c r="M299" s="182">
        <f>G299*(1+L299/100)</f>
        <v>0</v>
      </c>
      <c r="N299" s="182">
        <v>1.4500000000000001E-2</v>
      </c>
      <c r="O299" s="182">
        <f>ROUND(E299*N299,2)</f>
        <v>7.0000000000000007E-2</v>
      </c>
      <c r="P299" s="182">
        <v>0</v>
      </c>
      <c r="Q299" s="182">
        <f>ROUND(E299*P299,2)</f>
        <v>0</v>
      </c>
      <c r="R299" s="182" t="s">
        <v>455</v>
      </c>
      <c r="S299" s="182" t="s">
        <v>145</v>
      </c>
      <c r="T299" s="183" t="s">
        <v>145</v>
      </c>
      <c r="U299" s="158">
        <v>0</v>
      </c>
      <c r="V299" s="158">
        <f>ROUND(E299*U299,2)</f>
        <v>0</v>
      </c>
      <c r="W299" s="158"/>
      <c r="X299" s="158" t="s">
        <v>456</v>
      </c>
      <c r="Y299" s="148"/>
      <c r="Z299" s="148"/>
      <c r="AA299" s="148"/>
      <c r="AB299" s="148"/>
      <c r="AC299" s="148"/>
      <c r="AD299" s="148"/>
      <c r="AE299" s="148"/>
      <c r="AF299" s="148"/>
      <c r="AG299" s="148" t="s">
        <v>457</v>
      </c>
      <c r="AH299" s="148"/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ht="22.5" outlineLevel="1" x14ac:dyDescent="0.2">
      <c r="A300" s="177">
        <v>89</v>
      </c>
      <c r="B300" s="178" t="s">
        <v>526</v>
      </c>
      <c r="C300" s="189" t="s">
        <v>527</v>
      </c>
      <c r="D300" s="179" t="s">
        <v>197</v>
      </c>
      <c r="E300" s="180">
        <v>1</v>
      </c>
      <c r="F300" s="181"/>
      <c r="G300" s="182">
        <f>ROUND(E300*F300,2)</f>
        <v>0</v>
      </c>
      <c r="H300" s="181"/>
      <c r="I300" s="182">
        <f>ROUND(E300*H300,2)</f>
        <v>0</v>
      </c>
      <c r="J300" s="181"/>
      <c r="K300" s="182">
        <f>ROUND(E300*J300,2)</f>
        <v>0</v>
      </c>
      <c r="L300" s="182">
        <v>21</v>
      </c>
      <c r="M300" s="182">
        <f>G300*(1+L300/100)</f>
        <v>0</v>
      </c>
      <c r="N300" s="182">
        <v>1.6E-2</v>
      </c>
      <c r="O300" s="182">
        <f>ROUND(E300*N300,2)</f>
        <v>0.02</v>
      </c>
      <c r="P300" s="182">
        <v>0</v>
      </c>
      <c r="Q300" s="182">
        <f>ROUND(E300*P300,2)</f>
        <v>0</v>
      </c>
      <c r="R300" s="182" t="s">
        <v>455</v>
      </c>
      <c r="S300" s="182" t="s">
        <v>145</v>
      </c>
      <c r="T300" s="183" t="s">
        <v>145</v>
      </c>
      <c r="U300" s="158">
        <v>0</v>
      </c>
      <c r="V300" s="158">
        <f>ROUND(E300*U300,2)</f>
        <v>0</v>
      </c>
      <c r="W300" s="158"/>
      <c r="X300" s="158" t="s">
        <v>456</v>
      </c>
      <c r="Y300" s="148"/>
      <c r="Z300" s="148"/>
      <c r="AA300" s="148"/>
      <c r="AB300" s="148"/>
      <c r="AC300" s="148"/>
      <c r="AD300" s="148"/>
      <c r="AE300" s="148"/>
      <c r="AF300" s="148"/>
      <c r="AG300" s="148" t="s">
        <v>457</v>
      </c>
      <c r="AH300" s="148"/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69">
        <v>90</v>
      </c>
      <c r="B301" s="170" t="s">
        <v>528</v>
      </c>
      <c r="C301" s="187" t="s">
        <v>529</v>
      </c>
      <c r="D301" s="171" t="s">
        <v>203</v>
      </c>
      <c r="E301" s="172">
        <v>83.661060000000006</v>
      </c>
      <c r="F301" s="173"/>
      <c r="G301" s="174">
        <f>ROUND(E301*F301,2)</f>
        <v>0</v>
      </c>
      <c r="H301" s="173"/>
      <c r="I301" s="174">
        <f>ROUND(E301*H301,2)</f>
        <v>0</v>
      </c>
      <c r="J301" s="173"/>
      <c r="K301" s="174">
        <f>ROUND(E301*J301,2)</f>
        <v>0</v>
      </c>
      <c r="L301" s="174">
        <v>21</v>
      </c>
      <c r="M301" s="174">
        <f>G301*(1+L301/100)</f>
        <v>0</v>
      </c>
      <c r="N301" s="174">
        <v>1.2200000000000001E-2</v>
      </c>
      <c r="O301" s="174">
        <f>ROUND(E301*N301,2)</f>
        <v>1.02</v>
      </c>
      <c r="P301" s="174">
        <v>0</v>
      </c>
      <c r="Q301" s="174">
        <f>ROUND(E301*P301,2)</f>
        <v>0</v>
      </c>
      <c r="R301" s="174"/>
      <c r="S301" s="174" t="s">
        <v>286</v>
      </c>
      <c r="T301" s="175" t="s">
        <v>287</v>
      </c>
      <c r="U301" s="158">
        <v>0</v>
      </c>
      <c r="V301" s="158">
        <f>ROUND(E301*U301,2)</f>
        <v>0</v>
      </c>
      <c r="W301" s="158"/>
      <c r="X301" s="158" t="s">
        <v>456</v>
      </c>
      <c r="Y301" s="148"/>
      <c r="Z301" s="148"/>
      <c r="AA301" s="148"/>
      <c r="AB301" s="148"/>
      <c r="AC301" s="148"/>
      <c r="AD301" s="148"/>
      <c r="AE301" s="148"/>
      <c r="AF301" s="148"/>
      <c r="AG301" s="148" t="s">
        <v>457</v>
      </c>
      <c r="AH301" s="148"/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 x14ac:dyDescent="0.2">
      <c r="A302" s="155"/>
      <c r="B302" s="156"/>
      <c r="C302" s="188" t="s">
        <v>530</v>
      </c>
      <c r="D302" s="160"/>
      <c r="E302" s="161">
        <v>83.661060000000006</v>
      </c>
      <c r="F302" s="158"/>
      <c r="G302" s="158"/>
      <c r="H302" s="158"/>
      <c r="I302" s="158"/>
      <c r="J302" s="158"/>
      <c r="K302" s="158"/>
      <c r="L302" s="158"/>
      <c r="M302" s="158"/>
      <c r="N302" s="158"/>
      <c r="O302" s="158"/>
      <c r="P302" s="158"/>
      <c r="Q302" s="158"/>
      <c r="R302" s="158"/>
      <c r="S302" s="158"/>
      <c r="T302" s="158"/>
      <c r="U302" s="158"/>
      <c r="V302" s="158"/>
      <c r="W302" s="158"/>
      <c r="X302" s="158"/>
      <c r="Y302" s="148"/>
      <c r="Z302" s="148"/>
      <c r="AA302" s="148"/>
      <c r="AB302" s="148"/>
      <c r="AC302" s="148"/>
      <c r="AD302" s="148"/>
      <c r="AE302" s="148"/>
      <c r="AF302" s="148"/>
      <c r="AG302" s="148" t="s">
        <v>151</v>
      </c>
      <c r="AH302" s="148">
        <v>0</v>
      </c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1" x14ac:dyDescent="0.2">
      <c r="A303" s="169">
        <v>91</v>
      </c>
      <c r="B303" s="170" t="s">
        <v>531</v>
      </c>
      <c r="C303" s="187" t="s">
        <v>532</v>
      </c>
      <c r="D303" s="171" t="s">
        <v>382</v>
      </c>
      <c r="E303" s="172">
        <v>17.645600000000002</v>
      </c>
      <c r="F303" s="173"/>
      <c r="G303" s="174">
        <f>ROUND(E303*F303,2)</f>
        <v>0</v>
      </c>
      <c r="H303" s="173"/>
      <c r="I303" s="174">
        <f>ROUND(E303*H303,2)</f>
        <v>0</v>
      </c>
      <c r="J303" s="173"/>
      <c r="K303" s="174">
        <f>ROUND(E303*J303,2)</f>
        <v>0</v>
      </c>
      <c r="L303" s="174">
        <v>21</v>
      </c>
      <c r="M303" s="174">
        <f>G303*(1+L303/100)</f>
        <v>0</v>
      </c>
      <c r="N303" s="174">
        <v>0</v>
      </c>
      <c r="O303" s="174">
        <f>ROUND(E303*N303,2)</f>
        <v>0</v>
      </c>
      <c r="P303" s="174">
        <v>0</v>
      </c>
      <c r="Q303" s="174">
        <f>ROUND(E303*P303,2)</f>
        <v>0</v>
      </c>
      <c r="R303" s="174"/>
      <c r="S303" s="174" t="s">
        <v>286</v>
      </c>
      <c r="T303" s="175" t="s">
        <v>287</v>
      </c>
      <c r="U303" s="158">
        <v>0</v>
      </c>
      <c r="V303" s="158">
        <f>ROUND(E303*U303,2)</f>
        <v>0</v>
      </c>
      <c r="W303" s="158"/>
      <c r="X303" s="158" t="s">
        <v>456</v>
      </c>
      <c r="Y303" s="148"/>
      <c r="Z303" s="148"/>
      <c r="AA303" s="148"/>
      <c r="AB303" s="148"/>
      <c r="AC303" s="148"/>
      <c r="AD303" s="148"/>
      <c r="AE303" s="148"/>
      <c r="AF303" s="148"/>
      <c r="AG303" s="148" t="s">
        <v>457</v>
      </c>
      <c r="AH303" s="148"/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2">
      <c r="A304" s="155"/>
      <c r="B304" s="156"/>
      <c r="C304" s="188" t="s">
        <v>533</v>
      </c>
      <c r="D304" s="160"/>
      <c r="E304" s="161">
        <v>17.645600000000002</v>
      </c>
      <c r="F304" s="158"/>
      <c r="G304" s="158"/>
      <c r="H304" s="158"/>
      <c r="I304" s="158"/>
      <c r="J304" s="158"/>
      <c r="K304" s="158"/>
      <c r="L304" s="158"/>
      <c r="M304" s="158"/>
      <c r="N304" s="158"/>
      <c r="O304" s="158"/>
      <c r="P304" s="158"/>
      <c r="Q304" s="158"/>
      <c r="R304" s="158"/>
      <c r="S304" s="158"/>
      <c r="T304" s="158"/>
      <c r="U304" s="158"/>
      <c r="V304" s="158"/>
      <c r="W304" s="158"/>
      <c r="X304" s="158"/>
      <c r="Y304" s="148"/>
      <c r="Z304" s="148"/>
      <c r="AA304" s="148"/>
      <c r="AB304" s="148"/>
      <c r="AC304" s="148"/>
      <c r="AD304" s="148"/>
      <c r="AE304" s="148"/>
      <c r="AF304" s="148"/>
      <c r="AG304" s="148" t="s">
        <v>151</v>
      </c>
      <c r="AH304" s="148">
        <v>0</v>
      </c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69">
        <v>92</v>
      </c>
      <c r="B305" s="170" t="s">
        <v>534</v>
      </c>
      <c r="C305" s="187" t="s">
        <v>535</v>
      </c>
      <c r="D305" s="171" t="s">
        <v>425</v>
      </c>
      <c r="E305" s="172">
        <v>9</v>
      </c>
      <c r="F305" s="173"/>
      <c r="G305" s="174">
        <f>ROUND(E305*F305,2)</f>
        <v>0</v>
      </c>
      <c r="H305" s="173"/>
      <c r="I305" s="174">
        <f>ROUND(E305*H305,2)</f>
        <v>0</v>
      </c>
      <c r="J305" s="173"/>
      <c r="K305" s="174">
        <f>ROUND(E305*J305,2)</f>
        <v>0</v>
      </c>
      <c r="L305" s="174">
        <v>21</v>
      </c>
      <c r="M305" s="174">
        <f>G305*(1+L305/100)</f>
        <v>0</v>
      </c>
      <c r="N305" s="174">
        <v>0</v>
      </c>
      <c r="O305" s="174">
        <f>ROUND(E305*N305,2)</f>
        <v>0</v>
      </c>
      <c r="P305" s="174">
        <v>0</v>
      </c>
      <c r="Q305" s="174">
        <f>ROUND(E305*P305,2)</f>
        <v>0</v>
      </c>
      <c r="R305" s="174"/>
      <c r="S305" s="174" t="s">
        <v>286</v>
      </c>
      <c r="T305" s="175" t="s">
        <v>287</v>
      </c>
      <c r="U305" s="158">
        <v>0</v>
      </c>
      <c r="V305" s="158">
        <f>ROUND(E305*U305,2)</f>
        <v>0</v>
      </c>
      <c r="W305" s="158"/>
      <c r="X305" s="158" t="s">
        <v>456</v>
      </c>
      <c r="Y305" s="148"/>
      <c r="Z305" s="148"/>
      <c r="AA305" s="148"/>
      <c r="AB305" s="148"/>
      <c r="AC305" s="148"/>
      <c r="AD305" s="148"/>
      <c r="AE305" s="148"/>
      <c r="AF305" s="148"/>
      <c r="AG305" s="148" t="s">
        <v>457</v>
      </c>
      <c r="AH305" s="148"/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 x14ac:dyDescent="0.2">
      <c r="A306" s="155">
        <v>93</v>
      </c>
      <c r="B306" s="156" t="s">
        <v>536</v>
      </c>
      <c r="C306" s="190" t="s">
        <v>537</v>
      </c>
      <c r="D306" s="157" t="s">
        <v>0</v>
      </c>
      <c r="E306" s="184"/>
      <c r="F306" s="159"/>
      <c r="G306" s="158">
        <f>ROUND(E306*F306,2)</f>
        <v>0</v>
      </c>
      <c r="H306" s="159"/>
      <c r="I306" s="158">
        <f>ROUND(E306*H306,2)</f>
        <v>0</v>
      </c>
      <c r="J306" s="159"/>
      <c r="K306" s="158">
        <f>ROUND(E306*J306,2)</f>
        <v>0</v>
      </c>
      <c r="L306" s="158">
        <v>21</v>
      </c>
      <c r="M306" s="158">
        <f>G306*(1+L306/100)</f>
        <v>0</v>
      </c>
      <c r="N306" s="158">
        <v>0</v>
      </c>
      <c r="O306" s="158">
        <f>ROUND(E306*N306,2)</f>
        <v>0</v>
      </c>
      <c r="P306" s="158">
        <v>0</v>
      </c>
      <c r="Q306" s="158">
        <f>ROUND(E306*P306,2)</f>
        <v>0</v>
      </c>
      <c r="R306" s="158" t="s">
        <v>469</v>
      </c>
      <c r="S306" s="158" t="s">
        <v>145</v>
      </c>
      <c r="T306" s="158" t="s">
        <v>145</v>
      </c>
      <c r="U306" s="158">
        <v>0</v>
      </c>
      <c r="V306" s="158">
        <f>ROUND(E306*U306,2)</f>
        <v>0</v>
      </c>
      <c r="W306" s="158"/>
      <c r="X306" s="158" t="s">
        <v>367</v>
      </c>
      <c r="Y306" s="148"/>
      <c r="Z306" s="148"/>
      <c r="AA306" s="148"/>
      <c r="AB306" s="148"/>
      <c r="AC306" s="148"/>
      <c r="AD306" s="148"/>
      <c r="AE306" s="148"/>
      <c r="AF306" s="148"/>
      <c r="AG306" s="148" t="s">
        <v>368</v>
      </c>
      <c r="AH306" s="148"/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 x14ac:dyDescent="0.2">
      <c r="A307" s="155"/>
      <c r="B307" s="156"/>
      <c r="C307" s="251" t="s">
        <v>461</v>
      </c>
      <c r="D307" s="252"/>
      <c r="E307" s="252"/>
      <c r="F307" s="252"/>
      <c r="G307" s="252"/>
      <c r="H307" s="158"/>
      <c r="I307" s="158"/>
      <c r="J307" s="158"/>
      <c r="K307" s="158"/>
      <c r="L307" s="158"/>
      <c r="M307" s="158"/>
      <c r="N307" s="158"/>
      <c r="O307" s="158"/>
      <c r="P307" s="158"/>
      <c r="Q307" s="158"/>
      <c r="R307" s="158"/>
      <c r="S307" s="158"/>
      <c r="T307" s="158"/>
      <c r="U307" s="158"/>
      <c r="V307" s="158"/>
      <c r="W307" s="158"/>
      <c r="X307" s="158"/>
      <c r="Y307" s="148"/>
      <c r="Z307" s="148"/>
      <c r="AA307" s="148"/>
      <c r="AB307" s="148"/>
      <c r="AC307" s="148"/>
      <c r="AD307" s="148"/>
      <c r="AE307" s="148"/>
      <c r="AF307" s="148"/>
      <c r="AG307" s="148" t="s">
        <v>149</v>
      </c>
      <c r="AH307" s="148"/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x14ac:dyDescent="0.2">
      <c r="A308" s="163" t="s">
        <v>139</v>
      </c>
      <c r="B308" s="164" t="s">
        <v>94</v>
      </c>
      <c r="C308" s="186" t="s">
        <v>95</v>
      </c>
      <c r="D308" s="165"/>
      <c r="E308" s="166"/>
      <c r="F308" s="167"/>
      <c r="G308" s="167">
        <f>SUMIF(AG309:AG325,"&lt;&gt;NOR",G309:G325)</f>
        <v>0</v>
      </c>
      <c r="H308" s="167"/>
      <c r="I308" s="167">
        <f>SUM(I309:I325)</f>
        <v>0</v>
      </c>
      <c r="J308" s="167"/>
      <c r="K308" s="167">
        <f>SUM(K309:K325)</f>
        <v>0</v>
      </c>
      <c r="L308" s="167"/>
      <c r="M308" s="167">
        <f>SUM(M309:M325)</f>
        <v>0</v>
      </c>
      <c r="N308" s="167"/>
      <c r="O308" s="167">
        <f>SUM(O309:O325)</f>
        <v>0</v>
      </c>
      <c r="P308" s="167"/>
      <c r="Q308" s="167">
        <f>SUM(Q309:Q325)</f>
        <v>0</v>
      </c>
      <c r="R308" s="167"/>
      <c r="S308" s="167"/>
      <c r="T308" s="168"/>
      <c r="U308" s="162"/>
      <c r="V308" s="162">
        <f>SUM(V309:V325)</f>
        <v>0</v>
      </c>
      <c r="W308" s="162"/>
      <c r="X308" s="162"/>
      <c r="AG308" t="s">
        <v>140</v>
      </c>
    </row>
    <row r="309" spans="1:60" outlineLevel="1" x14ac:dyDescent="0.2">
      <c r="A309" s="169">
        <v>94</v>
      </c>
      <c r="B309" s="170" t="s">
        <v>538</v>
      </c>
      <c r="C309" s="187" t="s">
        <v>539</v>
      </c>
      <c r="D309" s="171" t="s">
        <v>425</v>
      </c>
      <c r="E309" s="172">
        <v>1</v>
      </c>
      <c r="F309" s="173"/>
      <c r="G309" s="174">
        <f>ROUND(E309*F309,2)</f>
        <v>0</v>
      </c>
      <c r="H309" s="173"/>
      <c r="I309" s="174">
        <f>ROUND(E309*H309,2)</f>
        <v>0</v>
      </c>
      <c r="J309" s="173"/>
      <c r="K309" s="174">
        <f>ROUND(E309*J309,2)</f>
        <v>0</v>
      </c>
      <c r="L309" s="174">
        <v>21</v>
      </c>
      <c r="M309" s="174">
        <f>G309*(1+L309/100)</f>
        <v>0</v>
      </c>
      <c r="N309" s="174">
        <v>0</v>
      </c>
      <c r="O309" s="174">
        <f>ROUND(E309*N309,2)</f>
        <v>0</v>
      </c>
      <c r="P309" s="174">
        <v>0</v>
      </c>
      <c r="Q309" s="174">
        <f>ROUND(E309*P309,2)</f>
        <v>0</v>
      </c>
      <c r="R309" s="174"/>
      <c r="S309" s="174" t="s">
        <v>286</v>
      </c>
      <c r="T309" s="175" t="s">
        <v>287</v>
      </c>
      <c r="U309" s="158">
        <v>0</v>
      </c>
      <c r="V309" s="158">
        <f>ROUND(E309*U309,2)</f>
        <v>0</v>
      </c>
      <c r="W309" s="158"/>
      <c r="X309" s="158" t="s">
        <v>146</v>
      </c>
      <c r="Y309" s="148"/>
      <c r="Z309" s="148"/>
      <c r="AA309" s="148"/>
      <c r="AB309" s="148"/>
      <c r="AC309" s="148"/>
      <c r="AD309" s="148"/>
      <c r="AE309" s="148"/>
      <c r="AF309" s="148"/>
      <c r="AG309" s="148" t="s">
        <v>147</v>
      </c>
      <c r="AH309" s="148"/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 x14ac:dyDescent="0.2">
      <c r="A310" s="155"/>
      <c r="B310" s="156"/>
      <c r="C310" s="188" t="s">
        <v>540</v>
      </c>
      <c r="D310" s="160"/>
      <c r="E310" s="161"/>
      <c r="F310" s="158"/>
      <c r="G310" s="158"/>
      <c r="H310" s="158"/>
      <c r="I310" s="158"/>
      <c r="J310" s="158"/>
      <c r="K310" s="158"/>
      <c r="L310" s="158"/>
      <c r="M310" s="158"/>
      <c r="N310" s="158"/>
      <c r="O310" s="158"/>
      <c r="P310" s="158"/>
      <c r="Q310" s="158"/>
      <c r="R310" s="158"/>
      <c r="S310" s="158"/>
      <c r="T310" s="158"/>
      <c r="U310" s="158"/>
      <c r="V310" s="158"/>
      <c r="W310" s="158"/>
      <c r="X310" s="158"/>
      <c r="Y310" s="148"/>
      <c r="Z310" s="148"/>
      <c r="AA310" s="148"/>
      <c r="AB310" s="148"/>
      <c r="AC310" s="148"/>
      <c r="AD310" s="148"/>
      <c r="AE310" s="148"/>
      <c r="AF310" s="148"/>
      <c r="AG310" s="148" t="s">
        <v>151</v>
      </c>
      <c r="AH310" s="148">
        <v>0</v>
      </c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 x14ac:dyDescent="0.2">
      <c r="A311" s="155"/>
      <c r="B311" s="156"/>
      <c r="C311" s="188" t="s">
        <v>541</v>
      </c>
      <c r="D311" s="160"/>
      <c r="E311" s="161"/>
      <c r="F311" s="158"/>
      <c r="G311" s="158"/>
      <c r="H311" s="158"/>
      <c r="I311" s="158"/>
      <c r="J311" s="158"/>
      <c r="K311" s="158"/>
      <c r="L311" s="158"/>
      <c r="M311" s="158"/>
      <c r="N311" s="158"/>
      <c r="O311" s="158"/>
      <c r="P311" s="158"/>
      <c r="Q311" s="158"/>
      <c r="R311" s="158"/>
      <c r="S311" s="158"/>
      <c r="T311" s="158"/>
      <c r="U311" s="158"/>
      <c r="V311" s="158"/>
      <c r="W311" s="158"/>
      <c r="X311" s="158"/>
      <c r="Y311" s="148"/>
      <c r="Z311" s="148"/>
      <c r="AA311" s="148"/>
      <c r="AB311" s="148"/>
      <c r="AC311" s="148"/>
      <c r="AD311" s="148"/>
      <c r="AE311" s="148"/>
      <c r="AF311" s="148"/>
      <c r="AG311" s="148" t="s">
        <v>151</v>
      </c>
      <c r="AH311" s="148">
        <v>0</v>
      </c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 x14ac:dyDescent="0.2">
      <c r="A312" s="155"/>
      <c r="B312" s="156"/>
      <c r="C312" s="188" t="s">
        <v>495</v>
      </c>
      <c r="D312" s="160"/>
      <c r="E312" s="161">
        <v>1</v>
      </c>
      <c r="F312" s="158"/>
      <c r="G312" s="158"/>
      <c r="H312" s="158"/>
      <c r="I312" s="158"/>
      <c r="J312" s="158"/>
      <c r="K312" s="158"/>
      <c r="L312" s="158"/>
      <c r="M312" s="158"/>
      <c r="N312" s="158"/>
      <c r="O312" s="158"/>
      <c r="P312" s="158"/>
      <c r="Q312" s="158"/>
      <c r="R312" s="158"/>
      <c r="S312" s="158"/>
      <c r="T312" s="158"/>
      <c r="U312" s="158"/>
      <c r="V312" s="158"/>
      <c r="W312" s="158"/>
      <c r="X312" s="158"/>
      <c r="Y312" s="148"/>
      <c r="Z312" s="148"/>
      <c r="AA312" s="148"/>
      <c r="AB312" s="148"/>
      <c r="AC312" s="148"/>
      <c r="AD312" s="148"/>
      <c r="AE312" s="148"/>
      <c r="AF312" s="148"/>
      <c r="AG312" s="148" t="s">
        <v>151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1" x14ac:dyDescent="0.2">
      <c r="A313" s="169">
        <v>95</v>
      </c>
      <c r="B313" s="170" t="s">
        <v>542</v>
      </c>
      <c r="C313" s="187" t="s">
        <v>543</v>
      </c>
      <c r="D313" s="171" t="s">
        <v>425</v>
      </c>
      <c r="E313" s="172">
        <v>2</v>
      </c>
      <c r="F313" s="173"/>
      <c r="G313" s="174">
        <f>ROUND(E313*F313,2)</f>
        <v>0</v>
      </c>
      <c r="H313" s="173"/>
      <c r="I313" s="174">
        <f>ROUND(E313*H313,2)</f>
        <v>0</v>
      </c>
      <c r="J313" s="173"/>
      <c r="K313" s="174">
        <f>ROUND(E313*J313,2)</f>
        <v>0</v>
      </c>
      <c r="L313" s="174">
        <v>21</v>
      </c>
      <c r="M313" s="174">
        <f>G313*(1+L313/100)</f>
        <v>0</v>
      </c>
      <c r="N313" s="174">
        <v>0</v>
      </c>
      <c r="O313" s="174">
        <f>ROUND(E313*N313,2)</f>
        <v>0</v>
      </c>
      <c r="P313" s="174">
        <v>0</v>
      </c>
      <c r="Q313" s="174">
        <f>ROUND(E313*P313,2)</f>
        <v>0</v>
      </c>
      <c r="R313" s="174"/>
      <c r="S313" s="174" t="s">
        <v>286</v>
      </c>
      <c r="T313" s="175" t="s">
        <v>287</v>
      </c>
      <c r="U313" s="158">
        <v>0</v>
      </c>
      <c r="V313" s="158">
        <f>ROUND(E313*U313,2)</f>
        <v>0</v>
      </c>
      <c r="W313" s="158"/>
      <c r="X313" s="158" t="s">
        <v>146</v>
      </c>
      <c r="Y313" s="148"/>
      <c r="Z313" s="148"/>
      <c r="AA313" s="148"/>
      <c r="AB313" s="148"/>
      <c r="AC313" s="148"/>
      <c r="AD313" s="148"/>
      <c r="AE313" s="148"/>
      <c r="AF313" s="148"/>
      <c r="AG313" s="148" t="s">
        <v>147</v>
      </c>
      <c r="AH313" s="148"/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1" x14ac:dyDescent="0.2">
      <c r="A314" s="155"/>
      <c r="B314" s="156"/>
      <c r="C314" s="188" t="s">
        <v>544</v>
      </c>
      <c r="D314" s="160"/>
      <c r="E314" s="161">
        <v>2</v>
      </c>
      <c r="F314" s="158"/>
      <c r="G314" s="158"/>
      <c r="H314" s="158"/>
      <c r="I314" s="158"/>
      <c r="J314" s="158"/>
      <c r="K314" s="158"/>
      <c r="L314" s="158"/>
      <c r="M314" s="158"/>
      <c r="N314" s="158"/>
      <c r="O314" s="158"/>
      <c r="P314" s="158"/>
      <c r="Q314" s="158"/>
      <c r="R314" s="158"/>
      <c r="S314" s="158"/>
      <c r="T314" s="158"/>
      <c r="U314" s="158"/>
      <c r="V314" s="158"/>
      <c r="W314" s="158"/>
      <c r="X314" s="158"/>
      <c r="Y314" s="148"/>
      <c r="Z314" s="148"/>
      <c r="AA314" s="148"/>
      <c r="AB314" s="148"/>
      <c r="AC314" s="148"/>
      <c r="AD314" s="148"/>
      <c r="AE314" s="148"/>
      <c r="AF314" s="148"/>
      <c r="AG314" s="148" t="s">
        <v>151</v>
      </c>
      <c r="AH314" s="148">
        <v>0</v>
      </c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 x14ac:dyDescent="0.2">
      <c r="A315" s="169">
        <v>96</v>
      </c>
      <c r="B315" s="170" t="s">
        <v>545</v>
      </c>
      <c r="C315" s="187" t="s">
        <v>546</v>
      </c>
      <c r="D315" s="171" t="s">
        <v>425</v>
      </c>
      <c r="E315" s="172">
        <v>1</v>
      </c>
      <c r="F315" s="173"/>
      <c r="G315" s="174">
        <f>ROUND(E315*F315,2)</f>
        <v>0</v>
      </c>
      <c r="H315" s="173"/>
      <c r="I315" s="174">
        <f>ROUND(E315*H315,2)</f>
        <v>0</v>
      </c>
      <c r="J315" s="173"/>
      <c r="K315" s="174">
        <f>ROUND(E315*J315,2)</f>
        <v>0</v>
      </c>
      <c r="L315" s="174">
        <v>21</v>
      </c>
      <c r="M315" s="174">
        <f>G315*(1+L315/100)</f>
        <v>0</v>
      </c>
      <c r="N315" s="174">
        <v>0</v>
      </c>
      <c r="O315" s="174">
        <f>ROUND(E315*N315,2)</f>
        <v>0</v>
      </c>
      <c r="P315" s="174">
        <v>0</v>
      </c>
      <c r="Q315" s="174">
        <f>ROUND(E315*P315,2)</f>
        <v>0</v>
      </c>
      <c r="R315" s="174"/>
      <c r="S315" s="174" t="s">
        <v>286</v>
      </c>
      <c r="T315" s="175" t="s">
        <v>287</v>
      </c>
      <c r="U315" s="158">
        <v>0</v>
      </c>
      <c r="V315" s="158">
        <f>ROUND(E315*U315,2)</f>
        <v>0</v>
      </c>
      <c r="W315" s="158"/>
      <c r="X315" s="158" t="s">
        <v>146</v>
      </c>
      <c r="Y315" s="148"/>
      <c r="Z315" s="148"/>
      <c r="AA315" s="148"/>
      <c r="AB315" s="148"/>
      <c r="AC315" s="148"/>
      <c r="AD315" s="148"/>
      <c r="AE315" s="148"/>
      <c r="AF315" s="148"/>
      <c r="AG315" s="148" t="s">
        <v>147</v>
      </c>
      <c r="AH315" s="148"/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1" x14ac:dyDescent="0.2">
      <c r="A316" s="155"/>
      <c r="B316" s="156"/>
      <c r="C316" s="188" t="s">
        <v>547</v>
      </c>
      <c r="D316" s="160"/>
      <c r="E316" s="161"/>
      <c r="F316" s="158"/>
      <c r="G316" s="158"/>
      <c r="H316" s="158"/>
      <c r="I316" s="158"/>
      <c r="J316" s="158"/>
      <c r="K316" s="158"/>
      <c r="L316" s="158"/>
      <c r="M316" s="158"/>
      <c r="N316" s="158"/>
      <c r="O316" s="158"/>
      <c r="P316" s="158"/>
      <c r="Q316" s="158"/>
      <c r="R316" s="158"/>
      <c r="S316" s="158"/>
      <c r="T316" s="158"/>
      <c r="U316" s="158"/>
      <c r="V316" s="158"/>
      <c r="W316" s="158"/>
      <c r="X316" s="158"/>
      <c r="Y316" s="148"/>
      <c r="Z316" s="148"/>
      <c r="AA316" s="148"/>
      <c r="AB316" s="148"/>
      <c r="AC316" s="148"/>
      <c r="AD316" s="148"/>
      <c r="AE316" s="148"/>
      <c r="AF316" s="148"/>
      <c r="AG316" s="148" t="s">
        <v>151</v>
      </c>
      <c r="AH316" s="148">
        <v>0</v>
      </c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1" x14ac:dyDescent="0.2">
      <c r="A317" s="155"/>
      <c r="B317" s="156"/>
      <c r="C317" s="188" t="s">
        <v>548</v>
      </c>
      <c r="D317" s="160"/>
      <c r="E317" s="161"/>
      <c r="F317" s="158"/>
      <c r="G317" s="158"/>
      <c r="H317" s="158"/>
      <c r="I317" s="158"/>
      <c r="J317" s="158"/>
      <c r="K317" s="158"/>
      <c r="L317" s="158"/>
      <c r="M317" s="158"/>
      <c r="N317" s="158"/>
      <c r="O317" s="158"/>
      <c r="P317" s="158"/>
      <c r="Q317" s="158"/>
      <c r="R317" s="158"/>
      <c r="S317" s="158"/>
      <c r="T317" s="158"/>
      <c r="U317" s="158"/>
      <c r="V317" s="158"/>
      <c r="W317" s="158"/>
      <c r="X317" s="158"/>
      <c r="Y317" s="148"/>
      <c r="Z317" s="148"/>
      <c r="AA317" s="148"/>
      <c r="AB317" s="148"/>
      <c r="AC317" s="148"/>
      <c r="AD317" s="148"/>
      <c r="AE317" s="148"/>
      <c r="AF317" s="148"/>
      <c r="AG317" s="148" t="s">
        <v>151</v>
      </c>
      <c r="AH317" s="148">
        <v>0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1" x14ac:dyDescent="0.2">
      <c r="A318" s="155"/>
      <c r="B318" s="156"/>
      <c r="C318" s="188" t="s">
        <v>549</v>
      </c>
      <c r="D318" s="160"/>
      <c r="E318" s="161"/>
      <c r="F318" s="158"/>
      <c r="G318" s="158"/>
      <c r="H318" s="158"/>
      <c r="I318" s="158"/>
      <c r="J318" s="158"/>
      <c r="K318" s="158"/>
      <c r="L318" s="158"/>
      <c r="M318" s="158"/>
      <c r="N318" s="158"/>
      <c r="O318" s="158"/>
      <c r="P318" s="158"/>
      <c r="Q318" s="158"/>
      <c r="R318" s="158"/>
      <c r="S318" s="158"/>
      <c r="T318" s="158"/>
      <c r="U318" s="158"/>
      <c r="V318" s="158"/>
      <c r="W318" s="158"/>
      <c r="X318" s="158"/>
      <c r="Y318" s="148"/>
      <c r="Z318" s="148"/>
      <c r="AA318" s="148"/>
      <c r="AB318" s="148"/>
      <c r="AC318" s="148"/>
      <c r="AD318" s="148"/>
      <c r="AE318" s="148"/>
      <c r="AF318" s="148"/>
      <c r="AG318" s="148" t="s">
        <v>151</v>
      </c>
      <c r="AH318" s="148">
        <v>0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1" x14ac:dyDescent="0.2">
      <c r="A319" s="155"/>
      <c r="B319" s="156"/>
      <c r="C319" s="188" t="s">
        <v>550</v>
      </c>
      <c r="D319" s="160"/>
      <c r="E319" s="161"/>
      <c r="F319" s="158"/>
      <c r="G319" s="158"/>
      <c r="H319" s="158"/>
      <c r="I319" s="158"/>
      <c r="J319" s="158"/>
      <c r="K319" s="158"/>
      <c r="L319" s="158"/>
      <c r="M319" s="158"/>
      <c r="N319" s="158"/>
      <c r="O319" s="158"/>
      <c r="P319" s="158"/>
      <c r="Q319" s="158"/>
      <c r="R319" s="158"/>
      <c r="S319" s="158"/>
      <c r="T319" s="158"/>
      <c r="U319" s="158"/>
      <c r="V319" s="158"/>
      <c r="W319" s="158"/>
      <c r="X319" s="158"/>
      <c r="Y319" s="148"/>
      <c r="Z319" s="148"/>
      <c r="AA319" s="148"/>
      <c r="AB319" s="148"/>
      <c r="AC319" s="148"/>
      <c r="AD319" s="148"/>
      <c r="AE319" s="148"/>
      <c r="AF319" s="148"/>
      <c r="AG319" s="148" t="s">
        <v>151</v>
      </c>
      <c r="AH319" s="148">
        <v>0</v>
      </c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1" x14ac:dyDescent="0.2">
      <c r="A320" s="155"/>
      <c r="B320" s="156"/>
      <c r="C320" s="188" t="s">
        <v>551</v>
      </c>
      <c r="D320" s="160"/>
      <c r="E320" s="161"/>
      <c r="F320" s="158"/>
      <c r="G320" s="158"/>
      <c r="H320" s="158"/>
      <c r="I320" s="158"/>
      <c r="J320" s="158"/>
      <c r="K320" s="158"/>
      <c r="L320" s="158"/>
      <c r="M320" s="158"/>
      <c r="N320" s="158"/>
      <c r="O320" s="158"/>
      <c r="P320" s="158"/>
      <c r="Q320" s="158"/>
      <c r="R320" s="158"/>
      <c r="S320" s="158"/>
      <c r="T320" s="158"/>
      <c r="U320" s="158"/>
      <c r="V320" s="158"/>
      <c r="W320" s="158"/>
      <c r="X320" s="158"/>
      <c r="Y320" s="148"/>
      <c r="Z320" s="148"/>
      <c r="AA320" s="148"/>
      <c r="AB320" s="148"/>
      <c r="AC320" s="148"/>
      <c r="AD320" s="148"/>
      <c r="AE320" s="148"/>
      <c r="AF320" s="148"/>
      <c r="AG320" s="148" t="s">
        <v>151</v>
      </c>
      <c r="AH320" s="148">
        <v>0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 x14ac:dyDescent="0.2">
      <c r="A321" s="155"/>
      <c r="B321" s="156"/>
      <c r="C321" s="188" t="s">
        <v>552</v>
      </c>
      <c r="D321" s="160"/>
      <c r="E321" s="161"/>
      <c r="F321" s="158"/>
      <c r="G321" s="158"/>
      <c r="H321" s="158"/>
      <c r="I321" s="158"/>
      <c r="J321" s="158"/>
      <c r="K321" s="158"/>
      <c r="L321" s="158"/>
      <c r="M321" s="158"/>
      <c r="N321" s="158"/>
      <c r="O321" s="158"/>
      <c r="P321" s="158"/>
      <c r="Q321" s="158"/>
      <c r="R321" s="158"/>
      <c r="S321" s="158"/>
      <c r="T321" s="158"/>
      <c r="U321" s="158"/>
      <c r="V321" s="158"/>
      <c r="W321" s="158"/>
      <c r="X321" s="158"/>
      <c r="Y321" s="148"/>
      <c r="Z321" s="148"/>
      <c r="AA321" s="148"/>
      <c r="AB321" s="148"/>
      <c r="AC321" s="148"/>
      <c r="AD321" s="148"/>
      <c r="AE321" s="148"/>
      <c r="AF321" s="148"/>
      <c r="AG321" s="148" t="s">
        <v>151</v>
      </c>
      <c r="AH321" s="148">
        <v>0</v>
      </c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1" x14ac:dyDescent="0.2">
      <c r="A322" s="155"/>
      <c r="B322" s="156"/>
      <c r="C322" s="188" t="s">
        <v>553</v>
      </c>
      <c r="D322" s="160"/>
      <c r="E322" s="161"/>
      <c r="F322" s="158"/>
      <c r="G322" s="158"/>
      <c r="H322" s="158"/>
      <c r="I322" s="158"/>
      <c r="J322" s="158"/>
      <c r="K322" s="158"/>
      <c r="L322" s="158"/>
      <c r="M322" s="158"/>
      <c r="N322" s="158"/>
      <c r="O322" s="158"/>
      <c r="P322" s="158"/>
      <c r="Q322" s="158"/>
      <c r="R322" s="158"/>
      <c r="S322" s="158"/>
      <c r="T322" s="158"/>
      <c r="U322" s="158"/>
      <c r="V322" s="158"/>
      <c r="W322" s="158"/>
      <c r="X322" s="158"/>
      <c r="Y322" s="148"/>
      <c r="Z322" s="148"/>
      <c r="AA322" s="148"/>
      <c r="AB322" s="148"/>
      <c r="AC322" s="148"/>
      <c r="AD322" s="148"/>
      <c r="AE322" s="148"/>
      <c r="AF322" s="148"/>
      <c r="AG322" s="148" t="s">
        <v>151</v>
      </c>
      <c r="AH322" s="148">
        <v>0</v>
      </c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1" x14ac:dyDescent="0.2">
      <c r="A323" s="155"/>
      <c r="B323" s="156"/>
      <c r="C323" s="188" t="s">
        <v>495</v>
      </c>
      <c r="D323" s="160"/>
      <c r="E323" s="161">
        <v>1</v>
      </c>
      <c r="F323" s="158"/>
      <c r="G323" s="158"/>
      <c r="H323" s="158"/>
      <c r="I323" s="158"/>
      <c r="J323" s="158"/>
      <c r="K323" s="158"/>
      <c r="L323" s="158"/>
      <c r="M323" s="158"/>
      <c r="N323" s="158"/>
      <c r="O323" s="158"/>
      <c r="P323" s="158"/>
      <c r="Q323" s="158"/>
      <c r="R323" s="158"/>
      <c r="S323" s="158"/>
      <c r="T323" s="158"/>
      <c r="U323" s="158"/>
      <c r="V323" s="158"/>
      <c r="W323" s="158"/>
      <c r="X323" s="158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151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 x14ac:dyDescent="0.2">
      <c r="A324" s="155">
        <v>97</v>
      </c>
      <c r="B324" s="156" t="s">
        <v>554</v>
      </c>
      <c r="C324" s="190" t="s">
        <v>555</v>
      </c>
      <c r="D324" s="157" t="s">
        <v>0</v>
      </c>
      <c r="E324" s="184"/>
      <c r="F324" s="159"/>
      <c r="G324" s="158">
        <f>ROUND(E324*F324,2)</f>
        <v>0</v>
      </c>
      <c r="H324" s="159"/>
      <c r="I324" s="158">
        <f>ROUND(E324*H324,2)</f>
        <v>0</v>
      </c>
      <c r="J324" s="159"/>
      <c r="K324" s="158">
        <f>ROUND(E324*J324,2)</f>
        <v>0</v>
      </c>
      <c r="L324" s="158">
        <v>21</v>
      </c>
      <c r="M324" s="158">
        <f>G324*(1+L324/100)</f>
        <v>0</v>
      </c>
      <c r="N324" s="158">
        <v>0</v>
      </c>
      <c r="O324" s="158">
        <f>ROUND(E324*N324,2)</f>
        <v>0</v>
      </c>
      <c r="P324" s="158">
        <v>0</v>
      </c>
      <c r="Q324" s="158">
        <f>ROUND(E324*P324,2)</f>
        <v>0</v>
      </c>
      <c r="R324" s="158" t="s">
        <v>556</v>
      </c>
      <c r="S324" s="158" t="s">
        <v>145</v>
      </c>
      <c r="T324" s="158" t="s">
        <v>145</v>
      </c>
      <c r="U324" s="158">
        <v>0</v>
      </c>
      <c r="V324" s="158">
        <f>ROUND(E324*U324,2)</f>
        <v>0</v>
      </c>
      <c r="W324" s="158"/>
      <c r="X324" s="158" t="s">
        <v>367</v>
      </c>
      <c r="Y324" s="148"/>
      <c r="Z324" s="148"/>
      <c r="AA324" s="148"/>
      <c r="AB324" s="148"/>
      <c r="AC324" s="148"/>
      <c r="AD324" s="148"/>
      <c r="AE324" s="148"/>
      <c r="AF324" s="148"/>
      <c r="AG324" s="148" t="s">
        <v>368</v>
      </c>
      <c r="AH324" s="148"/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1" x14ac:dyDescent="0.2">
      <c r="A325" s="155"/>
      <c r="B325" s="156"/>
      <c r="C325" s="251" t="s">
        <v>461</v>
      </c>
      <c r="D325" s="252"/>
      <c r="E325" s="252"/>
      <c r="F325" s="252"/>
      <c r="G325" s="252"/>
      <c r="H325" s="158"/>
      <c r="I325" s="158"/>
      <c r="J325" s="158"/>
      <c r="K325" s="158"/>
      <c r="L325" s="158"/>
      <c r="M325" s="158"/>
      <c r="N325" s="158"/>
      <c r="O325" s="158"/>
      <c r="P325" s="158"/>
      <c r="Q325" s="158"/>
      <c r="R325" s="158"/>
      <c r="S325" s="158"/>
      <c r="T325" s="158"/>
      <c r="U325" s="158"/>
      <c r="V325" s="158"/>
      <c r="W325" s="158"/>
      <c r="X325" s="158"/>
      <c r="Y325" s="148"/>
      <c r="Z325" s="148"/>
      <c r="AA325" s="148"/>
      <c r="AB325" s="148"/>
      <c r="AC325" s="148"/>
      <c r="AD325" s="148"/>
      <c r="AE325" s="148"/>
      <c r="AF325" s="148"/>
      <c r="AG325" s="148" t="s">
        <v>149</v>
      </c>
      <c r="AH325" s="148"/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x14ac:dyDescent="0.2">
      <c r="A326" s="163" t="s">
        <v>139</v>
      </c>
      <c r="B326" s="164" t="s">
        <v>96</v>
      </c>
      <c r="C326" s="186" t="s">
        <v>97</v>
      </c>
      <c r="D326" s="165"/>
      <c r="E326" s="166"/>
      <c r="F326" s="167"/>
      <c r="G326" s="167">
        <f>SUMIF(AG327:AG373,"&lt;&gt;NOR",G327:G373)</f>
        <v>0</v>
      </c>
      <c r="H326" s="167"/>
      <c r="I326" s="167">
        <f>SUM(I327:I373)</f>
        <v>0</v>
      </c>
      <c r="J326" s="167"/>
      <c r="K326" s="167">
        <f>SUM(K327:K373)</f>
        <v>0</v>
      </c>
      <c r="L326" s="167"/>
      <c r="M326" s="167">
        <f>SUM(M327:M373)</f>
        <v>0</v>
      </c>
      <c r="N326" s="167"/>
      <c r="O326" s="167">
        <f>SUM(O327:O373)</f>
        <v>1.26</v>
      </c>
      <c r="P326" s="167"/>
      <c r="Q326" s="167">
        <f>SUM(Q327:Q373)</f>
        <v>0.09</v>
      </c>
      <c r="R326" s="167"/>
      <c r="S326" s="167"/>
      <c r="T326" s="168"/>
      <c r="U326" s="162"/>
      <c r="V326" s="162">
        <f>SUM(V327:V373)</f>
        <v>72.789999999999992</v>
      </c>
      <c r="W326" s="162"/>
      <c r="X326" s="162"/>
      <c r="AG326" t="s">
        <v>140</v>
      </c>
    </row>
    <row r="327" spans="1:60" outlineLevel="1" x14ac:dyDescent="0.2">
      <c r="A327" s="169">
        <v>98</v>
      </c>
      <c r="B327" s="170" t="s">
        <v>557</v>
      </c>
      <c r="C327" s="187" t="s">
        <v>558</v>
      </c>
      <c r="D327" s="171" t="s">
        <v>214</v>
      </c>
      <c r="E327" s="172">
        <v>45.27</v>
      </c>
      <c r="F327" s="173"/>
      <c r="G327" s="174">
        <f>ROUND(E327*F327,2)</f>
        <v>0</v>
      </c>
      <c r="H327" s="173"/>
      <c r="I327" s="174">
        <f>ROUND(E327*H327,2)</f>
        <v>0</v>
      </c>
      <c r="J327" s="173"/>
      <c r="K327" s="174">
        <f>ROUND(E327*J327,2)</f>
        <v>0</v>
      </c>
      <c r="L327" s="174">
        <v>21</v>
      </c>
      <c r="M327" s="174">
        <f>G327*(1+L327/100)</f>
        <v>0</v>
      </c>
      <c r="N327" s="174">
        <v>3.4000000000000002E-4</v>
      </c>
      <c r="O327" s="174">
        <f>ROUND(E327*N327,2)</f>
        <v>0.02</v>
      </c>
      <c r="P327" s="174">
        <v>0</v>
      </c>
      <c r="Q327" s="174">
        <f>ROUND(E327*P327,2)</f>
        <v>0</v>
      </c>
      <c r="R327" s="174" t="s">
        <v>372</v>
      </c>
      <c r="S327" s="174" t="s">
        <v>145</v>
      </c>
      <c r="T327" s="175" t="s">
        <v>145</v>
      </c>
      <c r="U327" s="158">
        <v>0.08</v>
      </c>
      <c r="V327" s="158">
        <f>ROUND(E327*U327,2)</f>
        <v>3.62</v>
      </c>
      <c r="W327" s="158"/>
      <c r="X327" s="158" t="s">
        <v>146</v>
      </c>
      <c r="Y327" s="148"/>
      <c r="Z327" s="148"/>
      <c r="AA327" s="148"/>
      <c r="AB327" s="148"/>
      <c r="AC327" s="148"/>
      <c r="AD327" s="148"/>
      <c r="AE327" s="148"/>
      <c r="AF327" s="148"/>
      <c r="AG327" s="148" t="s">
        <v>147</v>
      </c>
      <c r="AH327" s="148"/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1" x14ac:dyDescent="0.2">
      <c r="A328" s="155"/>
      <c r="B328" s="156"/>
      <c r="C328" s="188" t="s">
        <v>559</v>
      </c>
      <c r="D328" s="160"/>
      <c r="E328" s="161">
        <v>10.02</v>
      </c>
      <c r="F328" s="158"/>
      <c r="G328" s="158"/>
      <c r="H328" s="158"/>
      <c r="I328" s="158"/>
      <c r="J328" s="158"/>
      <c r="K328" s="158"/>
      <c r="L328" s="158"/>
      <c r="M328" s="158"/>
      <c r="N328" s="158"/>
      <c r="O328" s="158"/>
      <c r="P328" s="158"/>
      <c r="Q328" s="158"/>
      <c r="R328" s="158"/>
      <c r="S328" s="158"/>
      <c r="T328" s="158"/>
      <c r="U328" s="158"/>
      <c r="V328" s="158"/>
      <c r="W328" s="158"/>
      <c r="X328" s="158"/>
      <c r="Y328" s="148"/>
      <c r="Z328" s="148"/>
      <c r="AA328" s="148"/>
      <c r="AB328" s="148"/>
      <c r="AC328" s="148"/>
      <c r="AD328" s="148"/>
      <c r="AE328" s="148"/>
      <c r="AF328" s="148"/>
      <c r="AG328" s="148" t="s">
        <v>151</v>
      </c>
      <c r="AH328" s="148">
        <v>0</v>
      </c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 x14ac:dyDescent="0.2">
      <c r="A329" s="155"/>
      <c r="B329" s="156"/>
      <c r="C329" s="188" t="s">
        <v>560</v>
      </c>
      <c r="D329" s="160"/>
      <c r="E329" s="161">
        <v>7.94</v>
      </c>
      <c r="F329" s="158"/>
      <c r="G329" s="158"/>
      <c r="H329" s="158"/>
      <c r="I329" s="158"/>
      <c r="J329" s="158"/>
      <c r="K329" s="158"/>
      <c r="L329" s="158"/>
      <c r="M329" s="158"/>
      <c r="N329" s="158"/>
      <c r="O329" s="158"/>
      <c r="P329" s="158"/>
      <c r="Q329" s="158"/>
      <c r="R329" s="158"/>
      <c r="S329" s="158"/>
      <c r="T329" s="158"/>
      <c r="U329" s="158"/>
      <c r="V329" s="158"/>
      <c r="W329" s="158"/>
      <c r="X329" s="158"/>
      <c r="Y329" s="148"/>
      <c r="Z329" s="148"/>
      <c r="AA329" s="148"/>
      <c r="AB329" s="148"/>
      <c r="AC329" s="148"/>
      <c r="AD329" s="148"/>
      <c r="AE329" s="148"/>
      <c r="AF329" s="148"/>
      <c r="AG329" s="148" t="s">
        <v>151</v>
      </c>
      <c r="AH329" s="148">
        <v>0</v>
      </c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1" x14ac:dyDescent="0.2">
      <c r="A330" s="155"/>
      <c r="B330" s="156"/>
      <c r="C330" s="188" t="s">
        <v>561</v>
      </c>
      <c r="D330" s="160"/>
      <c r="E330" s="161">
        <v>7.22</v>
      </c>
      <c r="F330" s="158"/>
      <c r="G330" s="158"/>
      <c r="H330" s="158"/>
      <c r="I330" s="158"/>
      <c r="J330" s="158"/>
      <c r="K330" s="158"/>
      <c r="L330" s="158"/>
      <c r="M330" s="158"/>
      <c r="N330" s="158"/>
      <c r="O330" s="158"/>
      <c r="P330" s="158"/>
      <c r="Q330" s="158"/>
      <c r="R330" s="158"/>
      <c r="S330" s="158"/>
      <c r="T330" s="158"/>
      <c r="U330" s="158"/>
      <c r="V330" s="158"/>
      <c r="W330" s="158"/>
      <c r="X330" s="158"/>
      <c r="Y330" s="148"/>
      <c r="Z330" s="148"/>
      <c r="AA330" s="148"/>
      <c r="AB330" s="148"/>
      <c r="AC330" s="148"/>
      <c r="AD330" s="148"/>
      <c r="AE330" s="148"/>
      <c r="AF330" s="148"/>
      <c r="AG330" s="148" t="s">
        <v>151</v>
      </c>
      <c r="AH330" s="148">
        <v>0</v>
      </c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55"/>
      <c r="B331" s="156"/>
      <c r="C331" s="188" t="s">
        <v>562</v>
      </c>
      <c r="D331" s="160"/>
      <c r="E331" s="161">
        <v>5.4</v>
      </c>
      <c r="F331" s="158"/>
      <c r="G331" s="158"/>
      <c r="H331" s="158"/>
      <c r="I331" s="158"/>
      <c r="J331" s="158"/>
      <c r="K331" s="158"/>
      <c r="L331" s="158"/>
      <c r="M331" s="158"/>
      <c r="N331" s="158"/>
      <c r="O331" s="158"/>
      <c r="P331" s="158"/>
      <c r="Q331" s="158"/>
      <c r="R331" s="158"/>
      <c r="S331" s="158"/>
      <c r="T331" s="158"/>
      <c r="U331" s="158"/>
      <c r="V331" s="158"/>
      <c r="W331" s="158"/>
      <c r="X331" s="158"/>
      <c r="Y331" s="148"/>
      <c r="Z331" s="148"/>
      <c r="AA331" s="148"/>
      <c r="AB331" s="148"/>
      <c r="AC331" s="148"/>
      <c r="AD331" s="148"/>
      <c r="AE331" s="148"/>
      <c r="AF331" s="148"/>
      <c r="AG331" s="148" t="s">
        <v>151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1" x14ac:dyDescent="0.2">
      <c r="A332" s="155"/>
      <c r="B332" s="156"/>
      <c r="C332" s="188" t="s">
        <v>563</v>
      </c>
      <c r="D332" s="160"/>
      <c r="E332" s="161">
        <v>11.52</v>
      </c>
      <c r="F332" s="158"/>
      <c r="G332" s="158"/>
      <c r="H332" s="158"/>
      <c r="I332" s="158"/>
      <c r="J332" s="158"/>
      <c r="K332" s="158"/>
      <c r="L332" s="158"/>
      <c r="M332" s="158"/>
      <c r="N332" s="158"/>
      <c r="O332" s="158"/>
      <c r="P332" s="158"/>
      <c r="Q332" s="158"/>
      <c r="R332" s="158"/>
      <c r="S332" s="158"/>
      <c r="T332" s="158"/>
      <c r="U332" s="158"/>
      <c r="V332" s="158"/>
      <c r="W332" s="158"/>
      <c r="X332" s="158"/>
      <c r="Y332" s="148"/>
      <c r="Z332" s="148"/>
      <c r="AA332" s="148"/>
      <c r="AB332" s="148"/>
      <c r="AC332" s="148"/>
      <c r="AD332" s="148"/>
      <c r="AE332" s="148"/>
      <c r="AF332" s="148"/>
      <c r="AG332" s="148" t="s">
        <v>151</v>
      </c>
      <c r="AH332" s="148">
        <v>0</v>
      </c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1" x14ac:dyDescent="0.2">
      <c r="A333" s="155"/>
      <c r="B333" s="156"/>
      <c r="C333" s="188" t="s">
        <v>564</v>
      </c>
      <c r="D333" s="160"/>
      <c r="E333" s="161">
        <v>3.17</v>
      </c>
      <c r="F333" s="158"/>
      <c r="G333" s="158"/>
      <c r="H333" s="158"/>
      <c r="I333" s="158"/>
      <c r="J333" s="158"/>
      <c r="K333" s="158"/>
      <c r="L333" s="158"/>
      <c r="M333" s="158"/>
      <c r="N333" s="158"/>
      <c r="O333" s="158"/>
      <c r="P333" s="158"/>
      <c r="Q333" s="158"/>
      <c r="R333" s="158"/>
      <c r="S333" s="158"/>
      <c r="T333" s="158"/>
      <c r="U333" s="158"/>
      <c r="V333" s="158"/>
      <c r="W333" s="158"/>
      <c r="X333" s="158"/>
      <c r="Y333" s="148"/>
      <c r="Z333" s="148"/>
      <c r="AA333" s="148"/>
      <c r="AB333" s="148"/>
      <c r="AC333" s="148"/>
      <c r="AD333" s="148"/>
      <c r="AE333" s="148"/>
      <c r="AF333" s="148"/>
      <c r="AG333" s="148" t="s">
        <v>151</v>
      </c>
      <c r="AH333" s="148">
        <v>0</v>
      </c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1" x14ac:dyDescent="0.2">
      <c r="A334" s="169">
        <v>99</v>
      </c>
      <c r="B334" s="170" t="s">
        <v>565</v>
      </c>
      <c r="C334" s="187" t="s">
        <v>566</v>
      </c>
      <c r="D334" s="171" t="s">
        <v>203</v>
      </c>
      <c r="E334" s="172">
        <v>92.6</v>
      </c>
      <c r="F334" s="173"/>
      <c r="G334" s="174">
        <f>ROUND(E334*F334,2)</f>
        <v>0</v>
      </c>
      <c r="H334" s="173"/>
      <c r="I334" s="174">
        <f>ROUND(E334*H334,2)</f>
        <v>0</v>
      </c>
      <c r="J334" s="173"/>
      <c r="K334" s="174">
        <f>ROUND(E334*J334,2)</f>
        <v>0</v>
      </c>
      <c r="L334" s="174">
        <v>21</v>
      </c>
      <c r="M334" s="174">
        <f>G334*(1+L334/100)</f>
        <v>0</v>
      </c>
      <c r="N334" s="174">
        <v>0</v>
      </c>
      <c r="O334" s="174">
        <f>ROUND(E334*N334,2)</f>
        <v>0</v>
      </c>
      <c r="P334" s="174">
        <v>0</v>
      </c>
      <c r="Q334" s="174">
        <f>ROUND(E334*P334,2)</f>
        <v>0</v>
      </c>
      <c r="R334" s="174" t="s">
        <v>567</v>
      </c>
      <c r="S334" s="174" t="s">
        <v>145</v>
      </c>
      <c r="T334" s="175" t="s">
        <v>145</v>
      </c>
      <c r="U334" s="158">
        <v>1.6E-2</v>
      </c>
      <c r="V334" s="158">
        <f>ROUND(E334*U334,2)</f>
        <v>1.48</v>
      </c>
      <c r="W334" s="158"/>
      <c r="X334" s="158" t="s">
        <v>146</v>
      </c>
      <c r="Y334" s="148"/>
      <c r="Z334" s="148"/>
      <c r="AA334" s="148"/>
      <c r="AB334" s="148"/>
      <c r="AC334" s="148"/>
      <c r="AD334" s="148"/>
      <c r="AE334" s="148"/>
      <c r="AF334" s="148"/>
      <c r="AG334" s="148" t="s">
        <v>147</v>
      </c>
      <c r="AH334" s="148"/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55"/>
      <c r="B335" s="156"/>
      <c r="C335" s="253" t="s">
        <v>568</v>
      </c>
      <c r="D335" s="254"/>
      <c r="E335" s="254"/>
      <c r="F335" s="254"/>
      <c r="G335" s="254"/>
      <c r="H335" s="158"/>
      <c r="I335" s="158"/>
      <c r="J335" s="158"/>
      <c r="K335" s="158"/>
      <c r="L335" s="158"/>
      <c r="M335" s="158"/>
      <c r="N335" s="158"/>
      <c r="O335" s="158"/>
      <c r="P335" s="158"/>
      <c r="Q335" s="158"/>
      <c r="R335" s="158"/>
      <c r="S335" s="158"/>
      <c r="T335" s="158"/>
      <c r="U335" s="158"/>
      <c r="V335" s="158"/>
      <c r="W335" s="158"/>
      <c r="X335" s="158"/>
      <c r="Y335" s="148"/>
      <c r="Z335" s="148"/>
      <c r="AA335" s="148"/>
      <c r="AB335" s="148"/>
      <c r="AC335" s="148"/>
      <c r="AD335" s="148"/>
      <c r="AE335" s="148"/>
      <c r="AF335" s="148"/>
      <c r="AG335" s="148" t="s">
        <v>149</v>
      </c>
      <c r="AH335" s="148"/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 x14ac:dyDescent="0.2">
      <c r="A336" s="169">
        <v>100</v>
      </c>
      <c r="B336" s="170" t="s">
        <v>569</v>
      </c>
      <c r="C336" s="187" t="s">
        <v>570</v>
      </c>
      <c r="D336" s="171" t="s">
        <v>203</v>
      </c>
      <c r="E336" s="172">
        <v>92.6</v>
      </c>
      <c r="F336" s="173"/>
      <c r="G336" s="174">
        <f>ROUND(E336*F336,2)</f>
        <v>0</v>
      </c>
      <c r="H336" s="173"/>
      <c r="I336" s="174">
        <f>ROUND(E336*H336,2)</f>
        <v>0</v>
      </c>
      <c r="J336" s="173"/>
      <c r="K336" s="174">
        <f>ROUND(E336*J336,2)</f>
        <v>0</v>
      </c>
      <c r="L336" s="174">
        <v>21</v>
      </c>
      <c r="M336" s="174">
        <f>G336*(1+L336/100)</f>
        <v>0</v>
      </c>
      <c r="N336" s="174">
        <v>0</v>
      </c>
      <c r="O336" s="174">
        <f>ROUND(E336*N336,2)</f>
        <v>0</v>
      </c>
      <c r="P336" s="174">
        <v>0</v>
      </c>
      <c r="Q336" s="174">
        <f>ROUND(E336*P336,2)</f>
        <v>0</v>
      </c>
      <c r="R336" s="174" t="s">
        <v>567</v>
      </c>
      <c r="S336" s="174" t="s">
        <v>145</v>
      </c>
      <c r="T336" s="175" t="s">
        <v>145</v>
      </c>
      <c r="U336" s="158">
        <v>0.15</v>
      </c>
      <c r="V336" s="158">
        <f>ROUND(E336*U336,2)</f>
        <v>13.89</v>
      </c>
      <c r="W336" s="158"/>
      <c r="X336" s="158" t="s">
        <v>146</v>
      </c>
      <c r="Y336" s="148"/>
      <c r="Z336" s="148"/>
      <c r="AA336" s="148"/>
      <c r="AB336" s="148"/>
      <c r="AC336" s="148"/>
      <c r="AD336" s="148"/>
      <c r="AE336" s="148"/>
      <c r="AF336" s="148"/>
      <c r="AG336" s="148" t="s">
        <v>147</v>
      </c>
      <c r="AH336" s="148"/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 x14ac:dyDescent="0.2">
      <c r="A337" s="155"/>
      <c r="B337" s="156"/>
      <c r="C337" s="253" t="s">
        <v>568</v>
      </c>
      <c r="D337" s="254"/>
      <c r="E337" s="254"/>
      <c r="F337" s="254"/>
      <c r="G337" s="254"/>
      <c r="H337" s="158"/>
      <c r="I337" s="158"/>
      <c r="J337" s="158"/>
      <c r="K337" s="158"/>
      <c r="L337" s="158"/>
      <c r="M337" s="158"/>
      <c r="N337" s="158"/>
      <c r="O337" s="158"/>
      <c r="P337" s="158"/>
      <c r="Q337" s="158"/>
      <c r="R337" s="158"/>
      <c r="S337" s="158"/>
      <c r="T337" s="158"/>
      <c r="U337" s="158"/>
      <c r="V337" s="158"/>
      <c r="W337" s="158"/>
      <c r="X337" s="158"/>
      <c r="Y337" s="148"/>
      <c r="Z337" s="148"/>
      <c r="AA337" s="148"/>
      <c r="AB337" s="148"/>
      <c r="AC337" s="148"/>
      <c r="AD337" s="148"/>
      <c r="AE337" s="148"/>
      <c r="AF337" s="148"/>
      <c r="AG337" s="148" t="s">
        <v>149</v>
      </c>
      <c r="AH337" s="148"/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1" x14ac:dyDescent="0.2">
      <c r="A338" s="155"/>
      <c r="B338" s="156"/>
      <c r="C338" s="188" t="s">
        <v>439</v>
      </c>
      <c r="D338" s="160"/>
      <c r="E338" s="161">
        <v>92.6</v>
      </c>
      <c r="F338" s="158"/>
      <c r="G338" s="158"/>
      <c r="H338" s="158"/>
      <c r="I338" s="158"/>
      <c r="J338" s="158"/>
      <c r="K338" s="158"/>
      <c r="L338" s="158"/>
      <c r="M338" s="158"/>
      <c r="N338" s="158"/>
      <c r="O338" s="158"/>
      <c r="P338" s="158"/>
      <c r="Q338" s="158"/>
      <c r="R338" s="158"/>
      <c r="S338" s="158"/>
      <c r="T338" s="158"/>
      <c r="U338" s="158"/>
      <c r="V338" s="158"/>
      <c r="W338" s="158"/>
      <c r="X338" s="158"/>
      <c r="Y338" s="148"/>
      <c r="Z338" s="148"/>
      <c r="AA338" s="148"/>
      <c r="AB338" s="148"/>
      <c r="AC338" s="148"/>
      <c r="AD338" s="148"/>
      <c r="AE338" s="148"/>
      <c r="AF338" s="148"/>
      <c r="AG338" s="148" t="s">
        <v>151</v>
      </c>
      <c r="AH338" s="148">
        <v>0</v>
      </c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1" x14ac:dyDescent="0.2">
      <c r="A339" s="169">
        <v>101</v>
      </c>
      <c r="B339" s="170" t="s">
        <v>571</v>
      </c>
      <c r="C339" s="187" t="s">
        <v>572</v>
      </c>
      <c r="D339" s="171" t="s">
        <v>203</v>
      </c>
      <c r="E339" s="172">
        <v>92.6</v>
      </c>
      <c r="F339" s="173"/>
      <c r="G339" s="174">
        <f>ROUND(E339*F339,2)</f>
        <v>0</v>
      </c>
      <c r="H339" s="173"/>
      <c r="I339" s="174">
        <f>ROUND(E339*H339,2)</f>
        <v>0</v>
      </c>
      <c r="J339" s="173"/>
      <c r="K339" s="174">
        <f>ROUND(E339*J339,2)</f>
        <v>0</v>
      </c>
      <c r="L339" s="174">
        <v>21</v>
      </c>
      <c r="M339" s="174">
        <f>G339*(1+L339/100)</f>
        <v>0</v>
      </c>
      <c r="N339" s="174">
        <v>0</v>
      </c>
      <c r="O339" s="174">
        <f>ROUND(E339*N339,2)</f>
        <v>0</v>
      </c>
      <c r="P339" s="174">
        <v>0</v>
      </c>
      <c r="Q339" s="174">
        <f>ROUND(E339*P339,2)</f>
        <v>0</v>
      </c>
      <c r="R339" s="174" t="s">
        <v>567</v>
      </c>
      <c r="S339" s="174" t="s">
        <v>145</v>
      </c>
      <c r="T339" s="175" t="s">
        <v>145</v>
      </c>
      <c r="U339" s="158">
        <v>0.05</v>
      </c>
      <c r="V339" s="158">
        <f>ROUND(E339*U339,2)</f>
        <v>4.63</v>
      </c>
      <c r="W339" s="158"/>
      <c r="X339" s="158" t="s">
        <v>146</v>
      </c>
      <c r="Y339" s="148"/>
      <c r="Z339" s="148"/>
      <c r="AA339" s="148"/>
      <c r="AB339" s="148"/>
      <c r="AC339" s="148"/>
      <c r="AD339" s="148"/>
      <c r="AE339" s="148"/>
      <c r="AF339" s="148"/>
      <c r="AG339" s="148" t="s">
        <v>147</v>
      </c>
      <c r="AH339" s="148"/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 x14ac:dyDescent="0.2">
      <c r="A340" s="155"/>
      <c r="B340" s="156"/>
      <c r="C340" s="253" t="s">
        <v>568</v>
      </c>
      <c r="D340" s="254"/>
      <c r="E340" s="254"/>
      <c r="F340" s="254"/>
      <c r="G340" s="254"/>
      <c r="H340" s="158"/>
      <c r="I340" s="158"/>
      <c r="J340" s="158"/>
      <c r="K340" s="158"/>
      <c r="L340" s="158"/>
      <c r="M340" s="158"/>
      <c r="N340" s="158"/>
      <c r="O340" s="158"/>
      <c r="P340" s="158"/>
      <c r="Q340" s="158"/>
      <c r="R340" s="158"/>
      <c r="S340" s="158"/>
      <c r="T340" s="158"/>
      <c r="U340" s="158"/>
      <c r="V340" s="158"/>
      <c r="W340" s="158"/>
      <c r="X340" s="158"/>
      <c r="Y340" s="148"/>
      <c r="Z340" s="148"/>
      <c r="AA340" s="148"/>
      <c r="AB340" s="148"/>
      <c r="AC340" s="148"/>
      <c r="AD340" s="148"/>
      <c r="AE340" s="148"/>
      <c r="AF340" s="148"/>
      <c r="AG340" s="148" t="s">
        <v>149</v>
      </c>
      <c r="AH340" s="148"/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ht="22.5" outlineLevel="1" x14ac:dyDescent="0.2">
      <c r="A341" s="169">
        <v>102</v>
      </c>
      <c r="B341" s="170" t="s">
        <v>573</v>
      </c>
      <c r="C341" s="187" t="s">
        <v>574</v>
      </c>
      <c r="D341" s="171" t="s">
        <v>203</v>
      </c>
      <c r="E341" s="172">
        <v>92.6</v>
      </c>
      <c r="F341" s="173"/>
      <c r="G341" s="174">
        <f>ROUND(E341*F341,2)</f>
        <v>0</v>
      </c>
      <c r="H341" s="173"/>
      <c r="I341" s="174">
        <f>ROUND(E341*H341,2)</f>
        <v>0</v>
      </c>
      <c r="J341" s="173"/>
      <c r="K341" s="174">
        <f>ROUND(E341*J341,2)</f>
        <v>0</v>
      </c>
      <c r="L341" s="174">
        <v>21</v>
      </c>
      <c r="M341" s="174">
        <f>G341*(1+L341/100)</f>
        <v>0</v>
      </c>
      <c r="N341" s="174">
        <v>2.5000000000000001E-4</v>
      </c>
      <c r="O341" s="174">
        <f>ROUND(E341*N341,2)</f>
        <v>0.02</v>
      </c>
      <c r="P341" s="174">
        <v>0</v>
      </c>
      <c r="Q341" s="174">
        <f>ROUND(E341*P341,2)</f>
        <v>0</v>
      </c>
      <c r="R341" s="174" t="s">
        <v>567</v>
      </c>
      <c r="S341" s="174" t="s">
        <v>145</v>
      </c>
      <c r="T341" s="175" t="s">
        <v>145</v>
      </c>
      <c r="U341" s="158">
        <v>0.38</v>
      </c>
      <c r="V341" s="158">
        <f>ROUND(E341*U341,2)</f>
        <v>35.19</v>
      </c>
      <c r="W341" s="158"/>
      <c r="X341" s="158" t="s">
        <v>146</v>
      </c>
      <c r="Y341" s="148"/>
      <c r="Z341" s="148"/>
      <c r="AA341" s="148"/>
      <c r="AB341" s="148"/>
      <c r="AC341" s="148"/>
      <c r="AD341" s="148"/>
      <c r="AE341" s="148"/>
      <c r="AF341" s="148"/>
      <c r="AG341" s="148" t="s">
        <v>147</v>
      </c>
      <c r="AH341" s="148"/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 x14ac:dyDescent="0.2">
      <c r="A342" s="155"/>
      <c r="B342" s="156"/>
      <c r="C342" s="188" t="s">
        <v>439</v>
      </c>
      <c r="D342" s="160"/>
      <c r="E342" s="161">
        <v>92.6</v>
      </c>
      <c r="F342" s="158"/>
      <c r="G342" s="158"/>
      <c r="H342" s="158"/>
      <c r="I342" s="158"/>
      <c r="J342" s="158"/>
      <c r="K342" s="158"/>
      <c r="L342" s="158"/>
      <c r="M342" s="158"/>
      <c r="N342" s="158"/>
      <c r="O342" s="158"/>
      <c r="P342" s="158"/>
      <c r="Q342" s="158"/>
      <c r="R342" s="158"/>
      <c r="S342" s="158"/>
      <c r="T342" s="158"/>
      <c r="U342" s="158"/>
      <c r="V342" s="158"/>
      <c r="W342" s="158"/>
      <c r="X342" s="158"/>
      <c r="Y342" s="148"/>
      <c r="Z342" s="148"/>
      <c r="AA342" s="148"/>
      <c r="AB342" s="148"/>
      <c r="AC342" s="148"/>
      <c r="AD342" s="148"/>
      <c r="AE342" s="148"/>
      <c r="AF342" s="148"/>
      <c r="AG342" s="148" t="s">
        <v>151</v>
      </c>
      <c r="AH342" s="148">
        <v>0</v>
      </c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ht="22.5" outlineLevel="1" x14ac:dyDescent="0.2">
      <c r="A343" s="169">
        <v>103</v>
      </c>
      <c r="B343" s="170" t="s">
        <v>575</v>
      </c>
      <c r="C343" s="187" t="s">
        <v>576</v>
      </c>
      <c r="D343" s="171" t="s">
        <v>203</v>
      </c>
      <c r="E343" s="172">
        <v>1</v>
      </c>
      <c r="F343" s="173"/>
      <c r="G343" s="174">
        <f>ROUND(E343*F343,2)</f>
        <v>0</v>
      </c>
      <c r="H343" s="173"/>
      <c r="I343" s="174">
        <f>ROUND(E343*H343,2)</f>
        <v>0</v>
      </c>
      <c r="J343" s="173"/>
      <c r="K343" s="174">
        <f>ROUND(E343*J343,2)</f>
        <v>0</v>
      </c>
      <c r="L343" s="174">
        <v>21</v>
      </c>
      <c r="M343" s="174">
        <f>G343*(1+L343/100)</f>
        <v>0</v>
      </c>
      <c r="N343" s="174">
        <v>1.7999999999999999E-2</v>
      </c>
      <c r="O343" s="174">
        <f>ROUND(E343*N343,2)</f>
        <v>0.02</v>
      </c>
      <c r="P343" s="174">
        <v>0</v>
      </c>
      <c r="Q343" s="174">
        <f>ROUND(E343*P343,2)</f>
        <v>0</v>
      </c>
      <c r="R343" s="174" t="s">
        <v>567</v>
      </c>
      <c r="S343" s="174" t="s">
        <v>145</v>
      </c>
      <c r="T343" s="175" t="s">
        <v>287</v>
      </c>
      <c r="U343" s="158">
        <v>0.05</v>
      </c>
      <c r="V343" s="158">
        <f>ROUND(E343*U343,2)</f>
        <v>0.05</v>
      </c>
      <c r="W343" s="158"/>
      <c r="X343" s="158" t="s">
        <v>146</v>
      </c>
      <c r="Y343" s="148"/>
      <c r="Z343" s="148"/>
      <c r="AA343" s="148"/>
      <c r="AB343" s="148"/>
      <c r="AC343" s="148"/>
      <c r="AD343" s="148"/>
      <c r="AE343" s="148"/>
      <c r="AF343" s="148"/>
      <c r="AG343" s="148" t="s">
        <v>147</v>
      </c>
      <c r="AH343" s="148"/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1" x14ac:dyDescent="0.2">
      <c r="A344" s="155"/>
      <c r="B344" s="156"/>
      <c r="C344" s="188" t="s">
        <v>577</v>
      </c>
      <c r="D344" s="160"/>
      <c r="E344" s="161"/>
      <c r="F344" s="158"/>
      <c r="G344" s="158"/>
      <c r="H344" s="158"/>
      <c r="I344" s="158"/>
      <c r="J344" s="158"/>
      <c r="K344" s="158"/>
      <c r="L344" s="158"/>
      <c r="M344" s="158"/>
      <c r="N344" s="158"/>
      <c r="O344" s="158"/>
      <c r="P344" s="158"/>
      <c r="Q344" s="158"/>
      <c r="R344" s="158"/>
      <c r="S344" s="158"/>
      <c r="T344" s="158"/>
      <c r="U344" s="158"/>
      <c r="V344" s="158"/>
      <c r="W344" s="158"/>
      <c r="X344" s="158"/>
      <c r="Y344" s="148"/>
      <c r="Z344" s="148"/>
      <c r="AA344" s="148"/>
      <c r="AB344" s="148"/>
      <c r="AC344" s="148"/>
      <c r="AD344" s="148"/>
      <c r="AE344" s="148"/>
      <c r="AF344" s="148"/>
      <c r="AG344" s="148" t="s">
        <v>151</v>
      </c>
      <c r="AH344" s="148">
        <v>0</v>
      </c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1" x14ac:dyDescent="0.2">
      <c r="A345" s="155"/>
      <c r="B345" s="156"/>
      <c r="C345" s="188" t="s">
        <v>578</v>
      </c>
      <c r="D345" s="160"/>
      <c r="E345" s="161"/>
      <c r="F345" s="158"/>
      <c r="G345" s="158"/>
      <c r="H345" s="158"/>
      <c r="I345" s="158"/>
      <c r="J345" s="158"/>
      <c r="K345" s="158"/>
      <c r="L345" s="158"/>
      <c r="M345" s="158"/>
      <c r="N345" s="158"/>
      <c r="O345" s="158"/>
      <c r="P345" s="158"/>
      <c r="Q345" s="158"/>
      <c r="R345" s="158"/>
      <c r="S345" s="158"/>
      <c r="T345" s="158"/>
      <c r="U345" s="158"/>
      <c r="V345" s="158"/>
      <c r="W345" s="158"/>
      <c r="X345" s="158"/>
      <c r="Y345" s="148"/>
      <c r="Z345" s="148"/>
      <c r="AA345" s="148"/>
      <c r="AB345" s="148"/>
      <c r="AC345" s="148"/>
      <c r="AD345" s="148"/>
      <c r="AE345" s="148"/>
      <c r="AF345" s="148"/>
      <c r="AG345" s="148" t="s">
        <v>151</v>
      </c>
      <c r="AH345" s="148">
        <v>0</v>
      </c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outlineLevel="1" x14ac:dyDescent="0.2">
      <c r="A346" s="155"/>
      <c r="B346" s="156"/>
      <c r="C346" s="188" t="s">
        <v>579</v>
      </c>
      <c r="D346" s="160"/>
      <c r="E346" s="161"/>
      <c r="F346" s="158"/>
      <c r="G346" s="158"/>
      <c r="H346" s="158"/>
      <c r="I346" s="158"/>
      <c r="J346" s="158"/>
      <c r="K346" s="158"/>
      <c r="L346" s="158"/>
      <c r="M346" s="158"/>
      <c r="N346" s="158"/>
      <c r="O346" s="158"/>
      <c r="P346" s="158"/>
      <c r="Q346" s="158"/>
      <c r="R346" s="158"/>
      <c r="S346" s="158"/>
      <c r="T346" s="158"/>
      <c r="U346" s="158"/>
      <c r="V346" s="158"/>
      <c r="W346" s="158"/>
      <c r="X346" s="158"/>
      <c r="Y346" s="148"/>
      <c r="Z346" s="148"/>
      <c r="AA346" s="148"/>
      <c r="AB346" s="148"/>
      <c r="AC346" s="148"/>
      <c r="AD346" s="148"/>
      <c r="AE346" s="148"/>
      <c r="AF346" s="148"/>
      <c r="AG346" s="148" t="s">
        <v>151</v>
      </c>
      <c r="AH346" s="148">
        <v>0</v>
      </c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 x14ac:dyDescent="0.2">
      <c r="A347" s="155"/>
      <c r="B347" s="156"/>
      <c r="C347" s="188" t="s">
        <v>495</v>
      </c>
      <c r="D347" s="160"/>
      <c r="E347" s="161">
        <v>1</v>
      </c>
      <c r="F347" s="158"/>
      <c r="G347" s="158"/>
      <c r="H347" s="158"/>
      <c r="I347" s="158"/>
      <c r="J347" s="158"/>
      <c r="K347" s="158"/>
      <c r="L347" s="158"/>
      <c r="M347" s="158"/>
      <c r="N347" s="158"/>
      <c r="O347" s="158"/>
      <c r="P347" s="158"/>
      <c r="Q347" s="158"/>
      <c r="R347" s="158"/>
      <c r="S347" s="158"/>
      <c r="T347" s="158"/>
      <c r="U347" s="158"/>
      <c r="V347" s="158"/>
      <c r="W347" s="158"/>
      <c r="X347" s="158"/>
      <c r="Y347" s="148"/>
      <c r="Z347" s="148"/>
      <c r="AA347" s="148"/>
      <c r="AB347" s="148"/>
      <c r="AC347" s="148"/>
      <c r="AD347" s="148"/>
      <c r="AE347" s="148"/>
      <c r="AF347" s="148"/>
      <c r="AG347" s="148" t="s">
        <v>151</v>
      </c>
      <c r="AH347" s="148">
        <v>0</v>
      </c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1" x14ac:dyDescent="0.2">
      <c r="A348" s="177">
        <v>104</v>
      </c>
      <c r="B348" s="178" t="s">
        <v>580</v>
      </c>
      <c r="C348" s="189" t="s">
        <v>581</v>
      </c>
      <c r="D348" s="179" t="s">
        <v>214</v>
      </c>
      <c r="E348" s="180">
        <v>92.6</v>
      </c>
      <c r="F348" s="181"/>
      <c r="G348" s="182">
        <f>ROUND(E348*F348,2)</f>
        <v>0</v>
      </c>
      <c r="H348" s="181"/>
      <c r="I348" s="182">
        <f>ROUND(E348*H348,2)</f>
        <v>0</v>
      </c>
      <c r="J348" s="181"/>
      <c r="K348" s="182">
        <f>ROUND(E348*J348,2)</f>
        <v>0</v>
      </c>
      <c r="L348" s="182">
        <v>21</v>
      </c>
      <c r="M348" s="182">
        <f>G348*(1+L348/100)</f>
        <v>0</v>
      </c>
      <c r="N348" s="182">
        <v>4.0000000000000003E-5</v>
      </c>
      <c r="O348" s="182">
        <f>ROUND(E348*N348,2)</f>
        <v>0</v>
      </c>
      <c r="P348" s="182">
        <v>0</v>
      </c>
      <c r="Q348" s="182">
        <f>ROUND(E348*P348,2)</f>
        <v>0</v>
      </c>
      <c r="R348" s="182" t="s">
        <v>567</v>
      </c>
      <c r="S348" s="182" t="s">
        <v>145</v>
      </c>
      <c r="T348" s="183" t="s">
        <v>145</v>
      </c>
      <c r="U348" s="158">
        <v>7.8200000000000006E-2</v>
      </c>
      <c r="V348" s="158">
        <f>ROUND(E348*U348,2)</f>
        <v>7.24</v>
      </c>
      <c r="W348" s="158"/>
      <c r="X348" s="158" t="s">
        <v>146</v>
      </c>
      <c r="Y348" s="148"/>
      <c r="Z348" s="148"/>
      <c r="AA348" s="148"/>
      <c r="AB348" s="148"/>
      <c r="AC348" s="148"/>
      <c r="AD348" s="148"/>
      <c r="AE348" s="148"/>
      <c r="AF348" s="148"/>
      <c r="AG348" s="148" t="s">
        <v>147</v>
      </c>
      <c r="AH348" s="148"/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1" x14ac:dyDescent="0.2">
      <c r="A349" s="177">
        <v>105</v>
      </c>
      <c r="B349" s="178" t="s">
        <v>582</v>
      </c>
      <c r="C349" s="189" t="s">
        <v>583</v>
      </c>
      <c r="D349" s="179" t="s">
        <v>203</v>
      </c>
      <c r="E349" s="180">
        <v>92.6</v>
      </c>
      <c r="F349" s="181"/>
      <c r="G349" s="182">
        <f>ROUND(E349*F349,2)</f>
        <v>0</v>
      </c>
      <c r="H349" s="181"/>
      <c r="I349" s="182">
        <f>ROUND(E349*H349,2)</f>
        <v>0</v>
      </c>
      <c r="J349" s="181"/>
      <c r="K349" s="182">
        <f>ROUND(E349*J349,2)</f>
        <v>0</v>
      </c>
      <c r="L349" s="182">
        <v>21</v>
      </c>
      <c r="M349" s="182">
        <f>G349*(1+L349/100)</f>
        <v>0</v>
      </c>
      <c r="N349" s="182">
        <v>3.0000000000000001E-5</v>
      </c>
      <c r="O349" s="182">
        <f>ROUND(E349*N349,2)</f>
        <v>0</v>
      </c>
      <c r="P349" s="182">
        <v>0</v>
      </c>
      <c r="Q349" s="182">
        <f>ROUND(E349*P349,2)</f>
        <v>0</v>
      </c>
      <c r="R349" s="182" t="s">
        <v>567</v>
      </c>
      <c r="S349" s="182" t="s">
        <v>145</v>
      </c>
      <c r="T349" s="183" t="s">
        <v>145</v>
      </c>
      <c r="U349" s="158">
        <v>0.06</v>
      </c>
      <c r="V349" s="158">
        <f>ROUND(E349*U349,2)</f>
        <v>5.56</v>
      </c>
      <c r="W349" s="158"/>
      <c r="X349" s="158" t="s">
        <v>146</v>
      </c>
      <c r="Y349" s="148"/>
      <c r="Z349" s="148"/>
      <c r="AA349" s="148"/>
      <c r="AB349" s="148"/>
      <c r="AC349" s="148"/>
      <c r="AD349" s="148"/>
      <c r="AE349" s="148"/>
      <c r="AF349" s="148"/>
      <c r="AG349" s="148" t="s">
        <v>147</v>
      </c>
      <c r="AH349" s="148"/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1" x14ac:dyDescent="0.2">
      <c r="A350" s="169">
        <v>106</v>
      </c>
      <c r="B350" s="170" t="s">
        <v>584</v>
      </c>
      <c r="C350" s="187" t="s">
        <v>585</v>
      </c>
      <c r="D350" s="171" t="s">
        <v>203</v>
      </c>
      <c r="E350" s="172">
        <v>8.9600000000000009</v>
      </c>
      <c r="F350" s="173"/>
      <c r="G350" s="174">
        <f>ROUND(E350*F350,2)</f>
        <v>0</v>
      </c>
      <c r="H350" s="173"/>
      <c r="I350" s="174">
        <f>ROUND(E350*H350,2)</f>
        <v>0</v>
      </c>
      <c r="J350" s="173"/>
      <c r="K350" s="174">
        <f>ROUND(E350*J350,2)</f>
        <v>0</v>
      </c>
      <c r="L350" s="174">
        <v>21</v>
      </c>
      <c r="M350" s="174">
        <f>G350*(1+L350/100)</f>
        <v>0</v>
      </c>
      <c r="N350" s="174">
        <v>5.0000000000000002E-5</v>
      </c>
      <c r="O350" s="174">
        <f>ROUND(E350*N350,2)</f>
        <v>0</v>
      </c>
      <c r="P350" s="174">
        <v>0</v>
      </c>
      <c r="Q350" s="174">
        <f>ROUND(E350*P350,2)</f>
        <v>0</v>
      </c>
      <c r="R350" s="174"/>
      <c r="S350" s="174" t="s">
        <v>286</v>
      </c>
      <c r="T350" s="175" t="s">
        <v>287</v>
      </c>
      <c r="U350" s="158">
        <v>0.12</v>
      </c>
      <c r="V350" s="158">
        <f>ROUND(E350*U350,2)</f>
        <v>1.08</v>
      </c>
      <c r="W350" s="158"/>
      <c r="X350" s="158" t="s">
        <v>146</v>
      </c>
      <c r="Y350" s="148"/>
      <c r="Z350" s="148"/>
      <c r="AA350" s="148"/>
      <c r="AB350" s="148"/>
      <c r="AC350" s="148"/>
      <c r="AD350" s="148"/>
      <c r="AE350" s="148"/>
      <c r="AF350" s="148"/>
      <c r="AG350" s="148" t="s">
        <v>147</v>
      </c>
      <c r="AH350" s="148"/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1" x14ac:dyDescent="0.2">
      <c r="A351" s="155"/>
      <c r="B351" s="156"/>
      <c r="C351" s="188" t="s">
        <v>586</v>
      </c>
      <c r="D351" s="160"/>
      <c r="E351" s="161">
        <v>8.9600000000000009</v>
      </c>
      <c r="F351" s="158"/>
      <c r="G351" s="158"/>
      <c r="H351" s="158"/>
      <c r="I351" s="158"/>
      <c r="J351" s="158"/>
      <c r="K351" s="158"/>
      <c r="L351" s="158"/>
      <c r="M351" s="158"/>
      <c r="N351" s="158"/>
      <c r="O351" s="158"/>
      <c r="P351" s="158"/>
      <c r="Q351" s="158"/>
      <c r="R351" s="158"/>
      <c r="S351" s="158"/>
      <c r="T351" s="158"/>
      <c r="U351" s="158"/>
      <c r="V351" s="158"/>
      <c r="W351" s="158"/>
      <c r="X351" s="158"/>
      <c r="Y351" s="148"/>
      <c r="Z351" s="148"/>
      <c r="AA351" s="148"/>
      <c r="AB351" s="148"/>
      <c r="AC351" s="148"/>
      <c r="AD351" s="148"/>
      <c r="AE351" s="148"/>
      <c r="AF351" s="148"/>
      <c r="AG351" s="148" t="s">
        <v>151</v>
      </c>
      <c r="AH351" s="148">
        <v>0</v>
      </c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1" x14ac:dyDescent="0.2">
      <c r="A352" s="155"/>
      <c r="B352" s="156"/>
      <c r="C352" s="188" t="s">
        <v>587</v>
      </c>
      <c r="D352" s="160"/>
      <c r="E352" s="161"/>
      <c r="F352" s="158"/>
      <c r="G352" s="158"/>
      <c r="H352" s="158"/>
      <c r="I352" s="158"/>
      <c r="J352" s="158"/>
      <c r="K352" s="158"/>
      <c r="L352" s="158"/>
      <c r="M352" s="158"/>
      <c r="N352" s="158"/>
      <c r="O352" s="158"/>
      <c r="P352" s="158"/>
      <c r="Q352" s="158"/>
      <c r="R352" s="158"/>
      <c r="S352" s="158"/>
      <c r="T352" s="158"/>
      <c r="U352" s="158"/>
      <c r="V352" s="158"/>
      <c r="W352" s="158"/>
      <c r="X352" s="158"/>
      <c r="Y352" s="148"/>
      <c r="Z352" s="148"/>
      <c r="AA352" s="148"/>
      <c r="AB352" s="148"/>
      <c r="AC352" s="148"/>
      <c r="AD352" s="148"/>
      <c r="AE352" s="148"/>
      <c r="AF352" s="148"/>
      <c r="AG352" s="148" t="s">
        <v>151</v>
      </c>
      <c r="AH352" s="148">
        <v>0</v>
      </c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 x14ac:dyDescent="0.2">
      <c r="A353" s="169">
        <v>107</v>
      </c>
      <c r="B353" s="170" t="s">
        <v>588</v>
      </c>
      <c r="C353" s="187" t="s">
        <v>589</v>
      </c>
      <c r="D353" s="171" t="s">
        <v>203</v>
      </c>
      <c r="E353" s="172">
        <v>1</v>
      </c>
      <c r="F353" s="173"/>
      <c r="G353" s="174">
        <f>ROUND(E353*F353,2)</f>
        <v>0</v>
      </c>
      <c r="H353" s="173"/>
      <c r="I353" s="174">
        <f>ROUND(E353*H353,2)</f>
        <v>0</v>
      </c>
      <c r="J353" s="173"/>
      <c r="K353" s="174">
        <f>ROUND(E353*J353,2)</f>
        <v>0</v>
      </c>
      <c r="L353" s="174">
        <v>21</v>
      </c>
      <c r="M353" s="174">
        <f>G353*(1+L353/100)</f>
        <v>0</v>
      </c>
      <c r="N353" s="174">
        <v>4.1999999999999997E-3</v>
      </c>
      <c r="O353" s="174">
        <f>ROUND(E353*N353,2)</f>
        <v>0</v>
      </c>
      <c r="P353" s="174">
        <v>0</v>
      </c>
      <c r="Q353" s="174">
        <f>ROUND(E353*P353,2)</f>
        <v>0</v>
      </c>
      <c r="R353" s="174"/>
      <c r="S353" s="174" t="s">
        <v>286</v>
      </c>
      <c r="T353" s="175" t="s">
        <v>287</v>
      </c>
      <c r="U353" s="158">
        <v>0.05</v>
      </c>
      <c r="V353" s="158">
        <f>ROUND(E353*U353,2)</f>
        <v>0.05</v>
      </c>
      <c r="W353" s="158"/>
      <c r="X353" s="158" t="s">
        <v>146</v>
      </c>
      <c r="Y353" s="148"/>
      <c r="Z353" s="148"/>
      <c r="AA353" s="148"/>
      <c r="AB353" s="148"/>
      <c r="AC353" s="148"/>
      <c r="AD353" s="148"/>
      <c r="AE353" s="148"/>
      <c r="AF353" s="148"/>
      <c r="AG353" s="148" t="s">
        <v>147</v>
      </c>
      <c r="AH353" s="148"/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1" x14ac:dyDescent="0.2">
      <c r="A354" s="155"/>
      <c r="B354" s="156"/>
      <c r="C354" s="188" t="s">
        <v>590</v>
      </c>
      <c r="D354" s="160"/>
      <c r="E354" s="161"/>
      <c r="F354" s="158"/>
      <c r="G354" s="158"/>
      <c r="H354" s="158"/>
      <c r="I354" s="158"/>
      <c r="J354" s="158"/>
      <c r="K354" s="158"/>
      <c r="L354" s="158"/>
      <c r="M354" s="158"/>
      <c r="N354" s="158"/>
      <c r="O354" s="158"/>
      <c r="P354" s="158"/>
      <c r="Q354" s="158"/>
      <c r="R354" s="158"/>
      <c r="S354" s="158"/>
      <c r="T354" s="158"/>
      <c r="U354" s="158"/>
      <c r="V354" s="158"/>
      <c r="W354" s="158"/>
      <c r="X354" s="158"/>
      <c r="Y354" s="148"/>
      <c r="Z354" s="148"/>
      <c r="AA354" s="148"/>
      <c r="AB354" s="148"/>
      <c r="AC354" s="148"/>
      <c r="AD354" s="148"/>
      <c r="AE354" s="148"/>
      <c r="AF354" s="148"/>
      <c r="AG354" s="148" t="s">
        <v>151</v>
      </c>
      <c r="AH354" s="148">
        <v>0</v>
      </c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1" x14ac:dyDescent="0.2">
      <c r="A355" s="155"/>
      <c r="B355" s="156"/>
      <c r="C355" s="188" t="s">
        <v>591</v>
      </c>
      <c r="D355" s="160"/>
      <c r="E355" s="161"/>
      <c r="F355" s="158"/>
      <c r="G355" s="158"/>
      <c r="H355" s="158"/>
      <c r="I355" s="158"/>
      <c r="J355" s="158"/>
      <c r="K355" s="158"/>
      <c r="L355" s="158"/>
      <c r="M355" s="158"/>
      <c r="N355" s="158"/>
      <c r="O355" s="158"/>
      <c r="P355" s="158"/>
      <c r="Q355" s="158"/>
      <c r="R355" s="158"/>
      <c r="S355" s="158"/>
      <c r="T355" s="158"/>
      <c r="U355" s="158"/>
      <c r="V355" s="158"/>
      <c r="W355" s="158"/>
      <c r="X355" s="158"/>
      <c r="Y355" s="148"/>
      <c r="Z355" s="148"/>
      <c r="AA355" s="148"/>
      <c r="AB355" s="148"/>
      <c r="AC355" s="148"/>
      <c r="AD355" s="148"/>
      <c r="AE355" s="148"/>
      <c r="AF355" s="148"/>
      <c r="AG355" s="148" t="s">
        <v>151</v>
      </c>
      <c r="AH355" s="148">
        <v>0</v>
      </c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1" x14ac:dyDescent="0.2">
      <c r="A356" s="155"/>
      <c r="B356" s="156"/>
      <c r="C356" s="188" t="s">
        <v>592</v>
      </c>
      <c r="D356" s="160"/>
      <c r="E356" s="161"/>
      <c r="F356" s="158"/>
      <c r="G356" s="158"/>
      <c r="H356" s="158"/>
      <c r="I356" s="158"/>
      <c r="J356" s="158"/>
      <c r="K356" s="158"/>
      <c r="L356" s="158"/>
      <c r="M356" s="158"/>
      <c r="N356" s="158"/>
      <c r="O356" s="158"/>
      <c r="P356" s="158"/>
      <c r="Q356" s="158"/>
      <c r="R356" s="158"/>
      <c r="S356" s="158"/>
      <c r="T356" s="158"/>
      <c r="U356" s="158"/>
      <c r="V356" s="158"/>
      <c r="W356" s="158"/>
      <c r="X356" s="158"/>
      <c r="Y356" s="148"/>
      <c r="Z356" s="148"/>
      <c r="AA356" s="148"/>
      <c r="AB356" s="148"/>
      <c r="AC356" s="148"/>
      <c r="AD356" s="148"/>
      <c r="AE356" s="148"/>
      <c r="AF356" s="148"/>
      <c r="AG356" s="148" t="s">
        <v>151</v>
      </c>
      <c r="AH356" s="148">
        <v>0</v>
      </c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1" x14ac:dyDescent="0.2">
      <c r="A357" s="155"/>
      <c r="B357" s="156"/>
      <c r="C357" s="188" t="s">
        <v>495</v>
      </c>
      <c r="D357" s="160"/>
      <c r="E357" s="161">
        <v>1</v>
      </c>
      <c r="F357" s="158"/>
      <c r="G357" s="158"/>
      <c r="H357" s="158"/>
      <c r="I357" s="158"/>
      <c r="J357" s="158"/>
      <c r="K357" s="158"/>
      <c r="L357" s="158"/>
      <c r="M357" s="158"/>
      <c r="N357" s="158"/>
      <c r="O357" s="158"/>
      <c r="P357" s="158"/>
      <c r="Q357" s="158"/>
      <c r="R357" s="158"/>
      <c r="S357" s="158"/>
      <c r="T357" s="158"/>
      <c r="U357" s="158"/>
      <c r="V357" s="158"/>
      <c r="W357" s="158"/>
      <c r="X357" s="158"/>
      <c r="Y357" s="148"/>
      <c r="Z357" s="148"/>
      <c r="AA357" s="148"/>
      <c r="AB357" s="148"/>
      <c r="AC357" s="148"/>
      <c r="AD357" s="148"/>
      <c r="AE357" s="148"/>
      <c r="AF357" s="148"/>
      <c r="AG357" s="148" t="s">
        <v>151</v>
      </c>
      <c r="AH357" s="148">
        <v>0</v>
      </c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outlineLevel="1" x14ac:dyDescent="0.2">
      <c r="A358" s="169">
        <v>108</v>
      </c>
      <c r="B358" s="170" t="s">
        <v>593</v>
      </c>
      <c r="C358" s="187" t="s">
        <v>594</v>
      </c>
      <c r="D358" s="171" t="s">
        <v>203</v>
      </c>
      <c r="E358" s="172">
        <v>86.7</v>
      </c>
      <c r="F358" s="173"/>
      <c r="G358" s="174">
        <f>ROUND(E358*F358,2)</f>
        <v>0</v>
      </c>
      <c r="H358" s="173"/>
      <c r="I358" s="174">
        <f>ROUND(E358*H358,2)</f>
        <v>0</v>
      </c>
      <c r="J358" s="173"/>
      <c r="K358" s="174">
        <f>ROUND(E358*J358,2)</f>
        <v>0</v>
      </c>
      <c r="L358" s="174">
        <v>21</v>
      </c>
      <c r="M358" s="174">
        <f>G358*(1+L358/100)</f>
        <v>0</v>
      </c>
      <c r="N358" s="174">
        <v>0</v>
      </c>
      <c r="O358" s="174">
        <f>ROUND(E358*N358,2)</f>
        <v>0</v>
      </c>
      <c r="P358" s="174">
        <v>1.08E-3</v>
      </c>
      <c r="Q358" s="174">
        <f>ROUND(E358*P358,2)</f>
        <v>0.09</v>
      </c>
      <c r="R358" s="174" t="s">
        <v>595</v>
      </c>
      <c r="S358" s="174" t="s">
        <v>145</v>
      </c>
      <c r="T358" s="175" t="s">
        <v>596</v>
      </c>
      <c r="U358" s="158">
        <v>0</v>
      </c>
      <c r="V358" s="158">
        <f>ROUND(E358*U358,2)</f>
        <v>0</v>
      </c>
      <c r="W358" s="158"/>
      <c r="X358" s="158" t="s">
        <v>597</v>
      </c>
      <c r="Y358" s="148"/>
      <c r="Z358" s="148"/>
      <c r="AA358" s="148"/>
      <c r="AB358" s="148"/>
      <c r="AC358" s="148"/>
      <c r="AD358" s="148"/>
      <c r="AE358" s="148"/>
      <c r="AF358" s="148"/>
      <c r="AG358" s="148" t="s">
        <v>598</v>
      </c>
      <c r="AH358" s="148"/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1" x14ac:dyDescent="0.2">
      <c r="A359" s="155"/>
      <c r="B359" s="156"/>
      <c r="C359" s="253" t="s">
        <v>599</v>
      </c>
      <c r="D359" s="254"/>
      <c r="E359" s="254"/>
      <c r="F359" s="254"/>
      <c r="G359" s="254"/>
      <c r="H359" s="158"/>
      <c r="I359" s="158"/>
      <c r="J359" s="158"/>
      <c r="K359" s="158"/>
      <c r="L359" s="158"/>
      <c r="M359" s="158"/>
      <c r="N359" s="158"/>
      <c r="O359" s="158"/>
      <c r="P359" s="158"/>
      <c r="Q359" s="158"/>
      <c r="R359" s="158"/>
      <c r="S359" s="158"/>
      <c r="T359" s="158"/>
      <c r="U359" s="158"/>
      <c r="V359" s="158"/>
      <c r="W359" s="158"/>
      <c r="X359" s="158"/>
      <c r="Y359" s="148"/>
      <c r="Z359" s="148"/>
      <c r="AA359" s="148"/>
      <c r="AB359" s="148"/>
      <c r="AC359" s="148"/>
      <c r="AD359" s="148"/>
      <c r="AE359" s="148"/>
      <c r="AF359" s="148"/>
      <c r="AG359" s="148" t="s">
        <v>149</v>
      </c>
      <c r="AH359" s="148"/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outlineLevel="1" x14ac:dyDescent="0.2">
      <c r="A360" s="155"/>
      <c r="B360" s="156"/>
      <c r="C360" s="257" t="s">
        <v>600</v>
      </c>
      <c r="D360" s="258"/>
      <c r="E360" s="258"/>
      <c r="F360" s="258"/>
      <c r="G360" s="258"/>
      <c r="H360" s="158"/>
      <c r="I360" s="158"/>
      <c r="J360" s="158"/>
      <c r="K360" s="158"/>
      <c r="L360" s="158"/>
      <c r="M360" s="158"/>
      <c r="N360" s="158"/>
      <c r="O360" s="158"/>
      <c r="P360" s="158"/>
      <c r="Q360" s="158"/>
      <c r="R360" s="158"/>
      <c r="S360" s="158"/>
      <c r="T360" s="158"/>
      <c r="U360" s="158"/>
      <c r="V360" s="158"/>
      <c r="W360" s="158"/>
      <c r="X360" s="158"/>
      <c r="Y360" s="148"/>
      <c r="Z360" s="148"/>
      <c r="AA360" s="148"/>
      <c r="AB360" s="148"/>
      <c r="AC360" s="148"/>
      <c r="AD360" s="148"/>
      <c r="AE360" s="148"/>
      <c r="AF360" s="148"/>
      <c r="AG360" s="148" t="s">
        <v>217</v>
      </c>
      <c r="AH360" s="148"/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1" x14ac:dyDescent="0.2">
      <c r="A361" s="155"/>
      <c r="B361" s="156"/>
      <c r="C361" s="188" t="s">
        <v>601</v>
      </c>
      <c r="D361" s="160"/>
      <c r="E361" s="161">
        <v>86.7</v>
      </c>
      <c r="F361" s="158"/>
      <c r="G361" s="158"/>
      <c r="H361" s="158"/>
      <c r="I361" s="158"/>
      <c r="J361" s="158"/>
      <c r="K361" s="158"/>
      <c r="L361" s="158"/>
      <c r="M361" s="158"/>
      <c r="N361" s="158"/>
      <c r="O361" s="158"/>
      <c r="P361" s="158"/>
      <c r="Q361" s="158"/>
      <c r="R361" s="158"/>
      <c r="S361" s="158"/>
      <c r="T361" s="158"/>
      <c r="U361" s="158"/>
      <c r="V361" s="158"/>
      <c r="W361" s="158"/>
      <c r="X361" s="158"/>
      <c r="Y361" s="148"/>
      <c r="Z361" s="148"/>
      <c r="AA361" s="148"/>
      <c r="AB361" s="148"/>
      <c r="AC361" s="148"/>
      <c r="AD361" s="148"/>
      <c r="AE361" s="148"/>
      <c r="AF361" s="148"/>
      <c r="AG361" s="148" t="s">
        <v>151</v>
      </c>
      <c r="AH361" s="148">
        <v>0</v>
      </c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ht="45" outlineLevel="1" x14ac:dyDescent="0.2">
      <c r="A362" s="169">
        <v>109</v>
      </c>
      <c r="B362" s="170" t="s">
        <v>602</v>
      </c>
      <c r="C362" s="187" t="s">
        <v>603</v>
      </c>
      <c r="D362" s="171" t="s">
        <v>604</v>
      </c>
      <c r="E362" s="172">
        <v>740.8</v>
      </c>
      <c r="F362" s="173"/>
      <c r="G362" s="174">
        <f>ROUND(E362*F362,2)</f>
        <v>0</v>
      </c>
      <c r="H362" s="173"/>
      <c r="I362" s="174">
        <f>ROUND(E362*H362,2)</f>
        <v>0</v>
      </c>
      <c r="J362" s="173"/>
      <c r="K362" s="174">
        <f>ROUND(E362*J362,2)</f>
        <v>0</v>
      </c>
      <c r="L362" s="174">
        <v>21</v>
      </c>
      <c r="M362" s="174">
        <f>G362*(1+L362/100)</f>
        <v>0</v>
      </c>
      <c r="N362" s="174">
        <v>1E-3</v>
      </c>
      <c r="O362" s="174">
        <f>ROUND(E362*N362,2)</f>
        <v>0.74</v>
      </c>
      <c r="P362" s="174">
        <v>0</v>
      </c>
      <c r="Q362" s="174">
        <f>ROUND(E362*P362,2)</f>
        <v>0</v>
      </c>
      <c r="R362" s="174" t="s">
        <v>455</v>
      </c>
      <c r="S362" s="174" t="s">
        <v>145</v>
      </c>
      <c r="T362" s="175" t="s">
        <v>145</v>
      </c>
      <c r="U362" s="158">
        <v>0</v>
      </c>
      <c r="V362" s="158">
        <f>ROUND(E362*U362,2)</f>
        <v>0</v>
      </c>
      <c r="W362" s="158"/>
      <c r="X362" s="158" t="s">
        <v>456</v>
      </c>
      <c r="Y362" s="148"/>
      <c r="Z362" s="148"/>
      <c r="AA362" s="148"/>
      <c r="AB362" s="148"/>
      <c r="AC362" s="148"/>
      <c r="AD362" s="148"/>
      <c r="AE362" s="148"/>
      <c r="AF362" s="148"/>
      <c r="AG362" s="148" t="s">
        <v>457</v>
      </c>
      <c r="AH362" s="148"/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1" x14ac:dyDescent="0.2">
      <c r="A363" s="155"/>
      <c r="B363" s="156"/>
      <c r="C363" s="188" t="s">
        <v>605</v>
      </c>
      <c r="D363" s="160"/>
      <c r="E363" s="161">
        <v>740.8</v>
      </c>
      <c r="F363" s="158"/>
      <c r="G363" s="158"/>
      <c r="H363" s="158"/>
      <c r="I363" s="158"/>
      <c r="J363" s="158"/>
      <c r="K363" s="158"/>
      <c r="L363" s="158"/>
      <c r="M363" s="158"/>
      <c r="N363" s="158"/>
      <c r="O363" s="158"/>
      <c r="P363" s="158"/>
      <c r="Q363" s="158"/>
      <c r="R363" s="158"/>
      <c r="S363" s="158"/>
      <c r="T363" s="158"/>
      <c r="U363" s="158"/>
      <c r="V363" s="158"/>
      <c r="W363" s="158"/>
      <c r="X363" s="158"/>
      <c r="Y363" s="148"/>
      <c r="Z363" s="148"/>
      <c r="AA363" s="148"/>
      <c r="AB363" s="148"/>
      <c r="AC363" s="148"/>
      <c r="AD363" s="148"/>
      <c r="AE363" s="148"/>
      <c r="AF363" s="148"/>
      <c r="AG363" s="148" t="s">
        <v>151</v>
      </c>
      <c r="AH363" s="148">
        <v>0</v>
      </c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ht="22.5" outlineLevel="1" x14ac:dyDescent="0.2">
      <c r="A364" s="169">
        <v>110</v>
      </c>
      <c r="B364" s="170" t="s">
        <v>606</v>
      </c>
      <c r="C364" s="187" t="s">
        <v>607</v>
      </c>
      <c r="D364" s="171" t="s">
        <v>604</v>
      </c>
      <c r="E364" s="172">
        <v>9.26</v>
      </c>
      <c r="F364" s="173"/>
      <c r="G364" s="174">
        <f>ROUND(E364*F364,2)</f>
        <v>0</v>
      </c>
      <c r="H364" s="173"/>
      <c r="I364" s="174">
        <f>ROUND(E364*H364,2)</f>
        <v>0</v>
      </c>
      <c r="J364" s="173"/>
      <c r="K364" s="174">
        <f>ROUND(E364*J364,2)</f>
        <v>0</v>
      </c>
      <c r="L364" s="174">
        <v>21</v>
      </c>
      <c r="M364" s="174">
        <f>G364*(1+L364/100)</f>
        <v>0</v>
      </c>
      <c r="N364" s="174">
        <v>1E-3</v>
      </c>
      <c r="O364" s="174">
        <f>ROUND(E364*N364,2)</f>
        <v>0.01</v>
      </c>
      <c r="P364" s="174">
        <v>0</v>
      </c>
      <c r="Q364" s="174">
        <f>ROUND(E364*P364,2)</f>
        <v>0</v>
      </c>
      <c r="R364" s="174" t="s">
        <v>455</v>
      </c>
      <c r="S364" s="174" t="s">
        <v>145</v>
      </c>
      <c r="T364" s="175" t="s">
        <v>145</v>
      </c>
      <c r="U364" s="158">
        <v>0</v>
      </c>
      <c r="V364" s="158">
        <f>ROUND(E364*U364,2)</f>
        <v>0</v>
      </c>
      <c r="W364" s="158"/>
      <c r="X364" s="158" t="s">
        <v>456</v>
      </c>
      <c r="Y364" s="148"/>
      <c r="Z364" s="148"/>
      <c r="AA364" s="148"/>
      <c r="AB364" s="148"/>
      <c r="AC364" s="148"/>
      <c r="AD364" s="148"/>
      <c r="AE364" s="148"/>
      <c r="AF364" s="148"/>
      <c r="AG364" s="148" t="s">
        <v>457</v>
      </c>
      <c r="AH364" s="148"/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 x14ac:dyDescent="0.2">
      <c r="A365" s="155"/>
      <c r="B365" s="156"/>
      <c r="C365" s="188" t="s">
        <v>608</v>
      </c>
      <c r="D365" s="160"/>
      <c r="E365" s="161">
        <v>9.26</v>
      </c>
      <c r="F365" s="158"/>
      <c r="G365" s="158"/>
      <c r="H365" s="158"/>
      <c r="I365" s="158"/>
      <c r="J365" s="158"/>
      <c r="K365" s="158"/>
      <c r="L365" s="158"/>
      <c r="M365" s="158"/>
      <c r="N365" s="158"/>
      <c r="O365" s="158"/>
      <c r="P365" s="158"/>
      <c r="Q365" s="158"/>
      <c r="R365" s="158"/>
      <c r="S365" s="158"/>
      <c r="T365" s="158"/>
      <c r="U365" s="158"/>
      <c r="V365" s="158"/>
      <c r="W365" s="158"/>
      <c r="X365" s="158"/>
      <c r="Y365" s="148"/>
      <c r="Z365" s="148"/>
      <c r="AA365" s="148"/>
      <c r="AB365" s="148"/>
      <c r="AC365" s="148"/>
      <c r="AD365" s="148"/>
      <c r="AE365" s="148"/>
      <c r="AF365" s="148"/>
      <c r="AG365" s="148" t="s">
        <v>151</v>
      </c>
      <c r="AH365" s="148">
        <v>0</v>
      </c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1" x14ac:dyDescent="0.2">
      <c r="A366" s="169">
        <v>111</v>
      </c>
      <c r="B366" s="170" t="s">
        <v>609</v>
      </c>
      <c r="C366" s="187" t="s">
        <v>610</v>
      </c>
      <c r="D366" s="171" t="s">
        <v>214</v>
      </c>
      <c r="E366" s="172">
        <v>47.533499999999997</v>
      </c>
      <c r="F366" s="173"/>
      <c r="G366" s="174">
        <f>ROUND(E366*F366,2)</f>
        <v>0</v>
      </c>
      <c r="H366" s="173"/>
      <c r="I366" s="174">
        <f>ROUND(E366*H366,2)</f>
        <v>0</v>
      </c>
      <c r="J366" s="173"/>
      <c r="K366" s="174">
        <f>ROUND(E366*J366,2)</f>
        <v>0</v>
      </c>
      <c r="L366" s="174">
        <v>21</v>
      </c>
      <c r="M366" s="174">
        <f>G366*(1+L366/100)</f>
        <v>0</v>
      </c>
      <c r="N366" s="174">
        <v>5.0000000000000002E-5</v>
      </c>
      <c r="O366" s="174">
        <f>ROUND(E366*N366,2)</f>
        <v>0</v>
      </c>
      <c r="P366" s="174">
        <v>0</v>
      </c>
      <c r="Q366" s="174">
        <f>ROUND(E366*P366,2)</f>
        <v>0</v>
      </c>
      <c r="R366" s="174" t="s">
        <v>455</v>
      </c>
      <c r="S366" s="174" t="s">
        <v>145</v>
      </c>
      <c r="T366" s="175" t="s">
        <v>145</v>
      </c>
      <c r="U366" s="158">
        <v>0</v>
      </c>
      <c r="V366" s="158">
        <f>ROUND(E366*U366,2)</f>
        <v>0</v>
      </c>
      <c r="W366" s="158"/>
      <c r="X366" s="158" t="s">
        <v>456</v>
      </c>
      <c r="Y366" s="148"/>
      <c r="Z366" s="148"/>
      <c r="AA366" s="148"/>
      <c r="AB366" s="148"/>
      <c r="AC366" s="148"/>
      <c r="AD366" s="148"/>
      <c r="AE366" s="148"/>
      <c r="AF366" s="148"/>
      <c r="AG366" s="148" t="s">
        <v>457</v>
      </c>
      <c r="AH366" s="148"/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1" x14ac:dyDescent="0.2">
      <c r="A367" s="155"/>
      <c r="B367" s="156"/>
      <c r="C367" s="188" t="s">
        <v>611</v>
      </c>
      <c r="D367" s="160"/>
      <c r="E367" s="161">
        <v>47.533499999999997</v>
      </c>
      <c r="F367" s="158"/>
      <c r="G367" s="158"/>
      <c r="H367" s="158"/>
      <c r="I367" s="158"/>
      <c r="J367" s="158"/>
      <c r="K367" s="158"/>
      <c r="L367" s="158"/>
      <c r="M367" s="158"/>
      <c r="N367" s="158"/>
      <c r="O367" s="158"/>
      <c r="P367" s="158"/>
      <c r="Q367" s="158"/>
      <c r="R367" s="158"/>
      <c r="S367" s="158"/>
      <c r="T367" s="158"/>
      <c r="U367" s="158"/>
      <c r="V367" s="158"/>
      <c r="W367" s="158"/>
      <c r="X367" s="158"/>
      <c r="Y367" s="148"/>
      <c r="Z367" s="148"/>
      <c r="AA367" s="148"/>
      <c r="AB367" s="148"/>
      <c r="AC367" s="148"/>
      <c r="AD367" s="148"/>
      <c r="AE367" s="148"/>
      <c r="AF367" s="148"/>
      <c r="AG367" s="148" t="s">
        <v>151</v>
      </c>
      <c r="AH367" s="148">
        <v>0</v>
      </c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1" x14ac:dyDescent="0.2">
      <c r="A368" s="169">
        <v>112</v>
      </c>
      <c r="B368" s="170" t="s">
        <v>612</v>
      </c>
      <c r="C368" s="187" t="s">
        <v>613</v>
      </c>
      <c r="D368" s="171" t="s">
        <v>203</v>
      </c>
      <c r="E368" s="172">
        <v>116.24299999999999</v>
      </c>
      <c r="F368" s="173"/>
      <c r="G368" s="174">
        <f>ROUND(E368*F368,2)</f>
        <v>0</v>
      </c>
      <c r="H368" s="173"/>
      <c r="I368" s="174">
        <f>ROUND(E368*H368,2)</f>
        <v>0</v>
      </c>
      <c r="J368" s="173"/>
      <c r="K368" s="174">
        <f>ROUND(E368*J368,2)</f>
        <v>0</v>
      </c>
      <c r="L368" s="174">
        <v>21</v>
      </c>
      <c r="M368" s="174">
        <f>G368*(1+L368/100)</f>
        <v>0</v>
      </c>
      <c r="N368" s="174">
        <v>3.8999999999999998E-3</v>
      </c>
      <c r="O368" s="174">
        <f>ROUND(E368*N368,2)</f>
        <v>0.45</v>
      </c>
      <c r="P368" s="174">
        <v>0</v>
      </c>
      <c r="Q368" s="174">
        <f>ROUND(E368*P368,2)</f>
        <v>0</v>
      </c>
      <c r="R368" s="174"/>
      <c r="S368" s="174" t="s">
        <v>286</v>
      </c>
      <c r="T368" s="175" t="s">
        <v>287</v>
      </c>
      <c r="U368" s="158">
        <v>0</v>
      </c>
      <c r="V368" s="158">
        <f>ROUND(E368*U368,2)</f>
        <v>0</v>
      </c>
      <c r="W368" s="158"/>
      <c r="X368" s="158" t="s">
        <v>456</v>
      </c>
      <c r="Y368" s="148"/>
      <c r="Z368" s="148"/>
      <c r="AA368" s="148"/>
      <c r="AB368" s="148"/>
      <c r="AC368" s="148"/>
      <c r="AD368" s="148"/>
      <c r="AE368" s="148"/>
      <c r="AF368" s="148"/>
      <c r="AG368" s="148" t="s">
        <v>457</v>
      </c>
      <c r="AH368" s="148"/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outlineLevel="1" x14ac:dyDescent="0.2">
      <c r="A369" s="155"/>
      <c r="B369" s="156"/>
      <c r="C369" s="188" t="s">
        <v>614</v>
      </c>
      <c r="D369" s="160"/>
      <c r="E369" s="161">
        <v>101.86</v>
      </c>
      <c r="F369" s="158"/>
      <c r="G369" s="158"/>
      <c r="H369" s="158"/>
      <c r="I369" s="158"/>
      <c r="J369" s="158"/>
      <c r="K369" s="158"/>
      <c r="L369" s="158"/>
      <c r="M369" s="158"/>
      <c r="N369" s="158"/>
      <c r="O369" s="158"/>
      <c r="P369" s="158"/>
      <c r="Q369" s="158"/>
      <c r="R369" s="158"/>
      <c r="S369" s="158"/>
      <c r="T369" s="158"/>
      <c r="U369" s="158"/>
      <c r="V369" s="158"/>
      <c r="W369" s="158"/>
      <c r="X369" s="158"/>
      <c r="Y369" s="148"/>
      <c r="Z369" s="148"/>
      <c r="AA369" s="148"/>
      <c r="AB369" s="148"/>
      <c r="AC369" s="148"/>
      <c r="AD369" s="148"/>
      <c r="AE369" s="148"/>
      <c r="AF369" s="148"/>
      <c r="AG369" s="148" t="s">
        <v>151</v>
      </c>
      <c r="AH369" s="148">
        <v>0</v>
      </c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outlineLevel="1" x14ac:dyDescent="0.2">
      <c r="A370" s="155"/>
      <c r="B370" s="156"/>
      <c r="C370" s="188" t="s">
        <v>615</v>
      </c>
      <c r="D370" s="160"/>
      <c r="E370" s="161">
        <v>4.5270000000000001</v>
      </c>
      <c r="F370" s="158"/>
      <c r="G370" s="158"/>
      <c r="H370" s="158"/>
      <c r="I370" s="158"/>
      <c r="J370" s="158"/>
      <c r="K370" s="158"/>
      <c r="L370" s="158"/>
      <c r="M370" s="158"/>
      <c r="N370" s="158"/>
      <c r="O370" s="158"/>
      <c r="P370" s="158"/>
      <c r="Q370" s="158"/>
      <c r="R370" s="158"/>
      <c r="S370" s="158"/>
      <c r="T370" s="158"/>
      <c r="U370" s="158"/>
      <c r="V370" s="158"/>
      <c r="W370" s="158"/>
      <c r="X370" s="158"/>
      <c r="Y370" s="148"/>
      <c r="Z370" s="148"/>
      <c r="AA370" s="148"/>
      <c r="AB370" s="148"/>
      <c r="AC370" s="148"/>
      <c r="AD370" s="148"/>
      <c r="AE370" s="148"/>
      <c r="AF370" s="148"/>
      <c r="AG370" s="148" t="s">
        <v>151</v>
      </c>
      <c r="AH370" s="148">
        <v>0</v>
      </c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1" x14ac:dyDescent="0.2">
      <c r="A371" s="155"/>
      <c r="B371" s="156"/>
      <c r="C371" s="188" t="s">
        <v>616</v>
      </c>
      <c r="D371" s="160"/>
      <c r="E371" s="161">
        <v>9.8559999999999999</v>
      </c>
      <c r="F371" s="158"/>
      <c r="G371" s="158"/>
      <c r="H371" s="158"/>
      <c r="I371" s="158"/>
      <c r="J371" s="158"/>
      <c r="K371" s="158"/>
      <c r="L371" s="158"/>
      <c r="M371" s="158"/>
      <c r="N371" s="158"/>
      <c r="O371" s="158"/>
      <c r="P371" s="158"/>
      <c r="Q371" s="158"/>
      <c r="R371" s="158"/>
      <c r="S371" s="158"/>
      <c r="T371" s="158"/>
      <c r="U371" s="158"/>
      <c r="V371" s="158"/>
      <c r="W371" s="158"/>
      <c r="X371" s="158"/>
      <c r="Y371" s="148"/>
      <c r="Z371" s="148"/>
      <c r="AA371" s="148"/>
      <c r="AB371" s="148"/>
      <c r="AC371" s="148"/>
      <c r="AD371" s="148"/>
      <c r="AE371" s="148"/>
      <c r="AF371" s="148"/>
      <c r="AG371" s="148" t="s">
        <v>151</v>
      </c>
      <c r="AH371" s="148">
        <v>0</v>
      </c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outlineLevel="1" x14ac:dyDescent="0.2">
      <c r="A372" s="155">
        <v>113</v>
      </c>
      <c r="B372" s="156" t="s">
        <v>617</v>
      </c>
      <c r="C372" s="190" t="s">
        <v>618</v>
      </c>
      <c r="D372" s="157" t="s">
        <v>0</v>
      </c>
      <c r="E372" s="184"/>
      <c r="F372" s="159"/>
      <c r="G372" s="158">
        <f>ROUND(E372*F372,2)</f>
        <v>0</v>
      </c>
      <c r="H372" s="159"/>
      <c r="I372" s="158">
        <f>ROUND(E372*H372,2)</f>
        <v>0</v>
      </c>
      <c r="J372" s="159"/>
      <c r="K372" s="158">
        <f>ROUND(E372*J372,2)</f>
        <v>0</v>
      </c>
      <c r="L372" s="158">
        <v>21</v>
      </c>
      <c r="M372" s="158">
        <f>G372*(1+L372/100)</f>
        <v>0</v>
      </c>
      <c r="N372" s="158">
        <v>0</v>
      </c>
      <c r="O372" s="158">
        <f>ROUND(E372*N372,2)</f>
        <v>0</v>
      </c>
      <c r="P372" s="158">
        <v>0</v>
      </c>
      <c r="Q372" s="158">
        <f>ROUND(E372*P372,2)</f>
        <v>0</v>
      </c>
      <c r="R372" s="158" t="s">
        <v>567</v>
      </c>
      <c r="S372" s="158" t="s">
        <v>145</v>
      </c>
      <c r="T372" s="158" t="s">
        <v>145</v>
      </c>
      <c r="U372" s="158">
        <v>0</v>
      </c>
      <c r="V372" s="158">
        <f>ROUND(E372*U372,2)</f>
        <v>0</v>
      </c>
      <c r="W372" s="158"/>
      <c r="X372" s="158" t="s">
        <v>367</v>
      </c>
      <c r="Y372" s="148"/>
      <c r="Z372" s="148"/>
      <c r="AA372" s="148"/>
      <c r="AB372" s="148"/>
      <c r="AC372" s="148"/>
      <c r="AD372" s="148"/>
      <c r="AE372" s="148"/>
      <c r="AF372" s="148"/>
      <c r="AG372" s="148" t="s">
        <v>368</v>
      </c>
      <c r="AH372" s="148"/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outlineLevel="1" x14ac:dyDescent="0.2">
      <c r="A373" s="155"/>
      <c r="B373" s="156"/>
      <c r="C373" s="251" t="s">
        <v>619</v>
      </c>
      <c r="D373" s="252"/>
      <c r="E373" s="252"/>
      <c r="F373" s="252"/>
      <c r="G373" s="252"/>
      <c r="H373" s="158"/>
      <c r="I373" s="158"/>
      <c r="J373" s="158"/>
      <c r="K373" s="158"/>
      <c r="L373" s="158"/>
      <c r="M373" s="158"/>
      <c r="N373" s="158"/>
      <c r="O373" s="158"/>
      <c r="P373" s="158"/>
      <c r="Q373" s="158"/>
      <c r="R373" s="158"/>
      <c r="S373" s="158"/>
      <c r="T373" s="158"/>
      <c r="U373" s="158"/>
      <c r="V373" s="158"/>
      <c r="W373" s="158"/>
      <c r="X373" s="158"/>
      <c r="Y373" s="148"/>
      <c r="Z373" s="148"/>
      <c r="AA373" s="148"/>
      <c r="AB373" s="148"/>
      <c r="AC373" s="148"/>
      <c r="AD373" s="148"/>
      <c r="AE373" s="148"/>
      <c r="AF373" s="148"/>
      <c r="AG373" s="148" t="s">
        <v>149</v>
      </c>
      <c r="AH373" s="148"/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x14ac:dyDescent="0.2">
      <c r="A374" s="163" t="s">
        <v>139</v>
      </c>
      <c r="B374" s="164" t="s">
        <v>98</v>
      </c>
      <c r="C374" s="186" t="s">
        <v>99</v>
      </c>
      <c r="D374" s="165"/>
      <c r="E374" s="166"/>
      <c r="F374" s="167"/>
      <c r="G374" s="167">
        <f>SUMIF(AG375:AG382,"&lt;&gt;NOR",G375:G382)</f>
        <v>0</v>
      </c>
      <c r="H374" s="167"/>
      <c r="I374" s="167">
        <f>SUM(I375:I382)</f>
        <v>0</v>
      </c>
      <c r="J374" s="167"/>
      <c r="K374" s="167">
        <f>SUM(K375:K382)</f>
        <v>0</v>
      </c>
      <c r="L374" s="167"/>
      <c r="M374" s="167">
        <f>SUM(M375:M382)</f>
        <v>0</v>
      </c>
      <c r="N374" s="167"/>
      <c r="O374" s="167">
        <f>SUM(O375:O382)</f>
        <v>1.27</v>
      </c>
      <c r="P374" s="167"/>
      <c r="Q374" s="167">
        <f>SUM(Q375:Q382)</f>
        <v>0</v>
      </c>
      <c r="R374" s="167"/>
      <c r="S374" s="167"/>
      <c r="T374" s="168"/>
      <c r="U374" s="162"/>
      <c r="V374" s="162">
        <f>SUM(V375:V382)</f>
        <v>0</v>
      </c>
      <c r="W374" s="162"/>
      <c r="X374" s="162"/>
      <c r="AG374" t="s">
        <v>140</v>
      </c>
    </row>
    <row r="375" spans="1:60" outlineLevel="1" x14ac:dyDescent="0.2">
      <c r="A375" s="169">
        <v>114</v>
      </c>
      <c r="B375" s="170" t="s">
        <v>620</v>
      </c>
      <c r="C375" s="187" t="s">
        <v>621</v>
      </c>
      <c r="D375" s="171" t="s">
        <v>203</v>
      </c>
      <c r="E375" s="172">
        <v>73.445999999999998</v>
      </c>
      <c r="F375" s="173"/>
      <c r="G375" s="174">
        <f>ROUND(E375*F375,2)</f>
        <v>0</v>
      </c>
      <c r="H375" s="173"/>
      <c r="I375" s="174">
        <f>ROUND(E375*H375,2)</f>
        <v>0</v>
      </c>
      <c r="J375" s="173"/>
      <c r="K375" s="174">
        <f>ROUND(E375*J375,2)</f>
        <v>0</v>
      </c>
      <c r="L375" s="174">
        <v>21</v>
      </c>
      <c r="M375" s="174">
        <f>G375*(1+L375/100)</f>
        <v>0</v>
      </c>
      <c r="N375" s="174">
        <v>1.728E-2</v>
      </c>
      <c r="O375" s="174">
        <f>ROUND(E375*N375,2)</f>
        <v>1.27</v>
      </c>
      <c r="P375" s="174">
        <v>0</v>
      </c>
      <c r="Q375" s="174">
        <f>ROUND(E375*P375,2)</f>
        <v>0</v>
      </c>
      <c r="R375" s="174" t="s">
        <v>595</v>
      </c>
      <c r="S375" s="174" t="s">
        <v>145</v>
      </c>
      <c r="T375" s="175" t="s">
        <v>596</v>
      </c>
      <c r="U375" s="158">
        <v>0</v>
      </c>
      <c r="V375" s="158">
        <f>ROUND(E375*U375,2)</f>
        <v>0</v>
      </c>
      <c r="W375" s="158"/>
      <c r="X375" s="158" t="s">
        <v>597</v>
      </c>
      <c r="Y375" s="148"/>
      <c r="Z375" s="148"/>
      <c r="AA375" s="148"/>
      <c r="AB375" s="148"/>
      <c r="AC375" s="148"/>
      <c r="AD375" s="148"/>
      <c r="AE375" s="148"/>
      <c r="AF375" s="148"/>
      <c r="AG375" s="148" t="s">
        <v>598</v>
      </c>
      <c r="AH375" s="148"/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1" x14ac:dyDescent="0.2">
      <c r="A376" s="155"/>
      <c r="B376" s="156"/>
      <c r="C376" s="253" t="s">
        <v>622</v>
      </c>
      <c r="D376" s="254"/>
      <c r="E376" s="254"/>
      <c r="F376" s="254"/>
      <c r="G376" s="254"/>
      <c r="H376" s="158"/>
      <c r="I376" s="158"/>
      <c r="J376" s="158"/>
      <c r="K376" s="158"/>
      <c r="L376" s="158"/>
      <c r="M376" s="158"/>
      <c r="N376" s="158"/>
      <c r="O376" s="158"/>
      <c r="P376" s="158"/>
      <c r="Q376" s="158"/>
      <c r="R376" s="158"/>
      <c r="S376" s="158"/>
      <c r="T376" s="158"/>
      <c r="U376" s="158"/>
      <c r="V376" s="158"/>
      <c r="W376" s="158"/>
      <c r="X376" s="158"/>
      <c r="Y376" s="148"/>
      <c r="Z376" s="148"/>
      <c r="AA376" s="148"/>
      <c r="AB376" s="148"/>
      <c r="AC376" s="148"/>
      <c r="AD376" s="148"/>
      <c r="AE376" s="148"/>
      <c r="AF376" s="148"/>
      <c r="AG376" s="148" t="s">
        <v>149</v>
      </c>
      <c r="AH376" s="148"/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76" t="str">
        <f>C376</f>
        <v>z dlaždic keramických kladených do malty, včetně spárování a podílu práce v omezeném prostoru a na malých plochách.</v>
      </c>
      <c r="BB376" s="148"/>
      <c r="BC376" s="148"/>
      <c r="BD376" s="148"/>
      <c r="BE376" s="148"/>
      <c r="BF376" s="148"/>
      <c r="BG376" s="148"/>
      <c r="BH376" s="148"/>
    </row>
    <row r="377" spans="1:60" outlineLevel="1" x14ac:dyDescent="0.2">
      <c r="A377" s="155"/>
      <c r="B377" s="156"/>
      <c r="C377" s="188" t="s">
        <v>623</v>
      </c>
      <c r="D377" s="160"/>
      <c r="E377" s="161">
        <v>16.744</v>
      </c>
      <c r="F377" s="158"/>
      <c r="G377" s="158"/>
      <c r="H377" s="158"/>
      <c r="I377" s="158"/>
      <c r="J377" s="158"/>
      <c r="K377" s="158"/>
      <c r="L377" s="158"/>
      <c r="M377" s="158"/>
      <c r="N377" s="158"/>
      <c r="O377" s="158"/>
      <c r="P377" s="158"/>
      <c r="Q377" s="158"/>
      <c r="R377" s="158"/>
      <c r="S377" s="158"/>
      <c r="T377" s="158"/>
      <c r="U377" s="158"/>
      <c r="V377" s="158"/>
      <c r="W377" s="158"/>
      <c r="X377" s="158"/>
      <c r="Y377" s="148"/>
      <c r="Z377" s="148"/>
      <c r="AA377" s="148"/>
      <c r="AB377" s="148"/>
      <c r="AC377" s="148"/>
      <c r="AD377" s="148"/>
      <c r="AE377" s="148"/>
      <c r="AF377" s="148"/>
      <c r="AG377" s="148" t="s">
        <v>151</v>
      </c>
      <c r="AH377" s="148">
        <v>0</v>
      </c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1" x14ac:dyDescent="0.2">
      <c r="A378" s="155"/>
      <c r="B378" s="156"/>
      <c r="C378" s="188" t="s">
        <v>624</v>
      </c>
      <c r="D378" s="160"/>
      <c r="E378" s="161">
        <v>26.655999999999999</v>
      </c>
      <c r="F378" s="158"/>
      <c r="G378" s="158"/>
      <c r="H378" s="158"/>
      <c r="I378" s="158"/>
      <c r="J378" s="158"/>
      <c r="K378" s="158"/>
      <c r="L378" s="158"/>
      <c r="M378" s="158"/>
      <c r="N378" s="158"/>
      <c r="O378" s="158"/>
      <c r="P378" s="158"/>
      <c r="Q378" s="158"/>
      <c r="R378" s="158"/>
      <c r="S378" s="158"/>
      <c r="T378" s="158"/>
      <c r="U378" s="158"/>
      <c r="V378" s="158"/>
      <c r="W378" s="158"/>
      <c r="X378" s="158"/>
      <c r="Y378" s="148"/>
      <c r="Z378" s="148"/>
      <c r="AA378" s="148"/>
      <c r="AB378" s="148"/>
      <c r="AC378" s="148"/>
      <c r="AD378" s="148"/>
      <c r="AE378" s="148"/>
      <c r="AF378" s="148"/>
      <c r="AG378" s="148" t="s">
        <v>151</v>
      </c>
      <c r="AH378" s="148">
        <v>0</v>
      </c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1" x14ac:dyDescent="0.2">
      <c r="A379" s="155"/>
      <c r="B379" s="156"/>
      <c r="C379" s="188" t="s">
        <v>625</v>
      </c>
      <c r="D379" s="160"/>
      <c r="E379" s="161">
        <v>2.5499999999999998</v>
      </c>
      <c r="F379" s="158"/>
      <c r="G379" s="158"/>
      <c r="H379" s="158"/>
      <c r="I379" s="158"/>
      <c r="J379" s="158"/>
      <c r="K379" s="158"/>
      <c r="L379" s="158"/>
      <c r="M379" s="158"/>
      <c r="N379" s="158"/>
      <c r="O379" s="158"/>
      <c r="P379" s="158"/>
      <c r="Q379" s="158"/>
      <c r="R379" s="158"/>
      <c r="S379" s="158"/>
      <c r="T379" s="158"/>
      <c r="U379" s="158"/>
      <c r="V379" s="158"/>
      <c r="W379" s="158"/>
      <c r="X379" s="158"/>
      <c r="Y379" s="148"/>
      <c r="Z379" s="148"/>
      <c r="AA379" s="148"/>
      <c r="AB379" s="148"/>
      <c r="AC379" s="148"/>
      <c r="AD379" s="148"/>
      <c r="AE379" s="148"/>
      <c r="AF379" s="148"/>
      <c r="AG379" s="148" t="s">
        <v>151</v>
      </c>
      <c r="AH379" s="148">
        <v>0</v>
      </c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1" x14ac:dyDescent="0.2">
      <c r="A380" s="155"/>
      <c r="B380" s="156"/>
      <c r="C380" s="188" t="s">
        <v>626</v>
      </c>
      <c r="D380" s="160"/>
      <c r="E380" s="161">
        <v>16.295999999999999</v>
      </c>
      <c r="F380" s="158"/>
      <c r="G380" s="158"/>
      <c r="H380" s="158"/>
      <c r="I380" s="158"/>
      <c r="J380" s="158"/>
      <c r="K380" s="158"/>
      <c r="L380" s="158"/>
      <c r="M380" s="158"/>
      <c r="N380" s="158"/>
      <c r="O380" s="158"/>
      <c r="P380" s="158"/>
      <c r="Q380" s="158"/>
      <c r="R380" s="158"/>
      <c r="S380" s="158"/>
      <c r="T380" s="158"/>
      <c r="U380" s="158"/>
      <c r="V380" s="158"/>
      <c r="W380" s="158"/>
      <c r="X380" s="158"/>
      <c r="Y380" s="148"/>
      <c r="Z380" s="148"/>
      <c r="AA380" s="148"/>
      <c r="AB380" s="148"/>
      <c r="AC380" s="148"/>
      <c r="AD380" s="148"/>
      <c r="AE380" s="148"/>
      <c r="AF380" s="148"/>
      <c r="AG380" s="148" t="s">
        <v>151</v>
      </c>
      <c r="AH380" s="148">
        <v>0</v>
      </c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1" x14ac:dyDescent="0.2">
      <c r="A381" s="155"/>
      <c r="B381" s="156"/>
      <c r="C381" s="188" t="s">
        <v>627</v>
      </c>
      <c r="D381" s="160"/>
      <c r="E381" s="161">
        <v>11.2</v>
      </c>
      <c r="F381" s="158"/>
      <c r="G381" s="158"/>
      <c r="H381" s="158"/>
      <c r="I381" s="158"/>
      <c r="J381" s="158"/>
      <c r="K381" s="158"/>
      <c r="L381" s="158"/>
      <c r="M381" s="158"/>
      <c r="N381" s="158"/>
      <c r="O381" s="158"/>
      <c r="P381" s="158"/>
      <c r="Q381" s="158"/>
      <c r="R381" s="158"/>
      <c r="S381" s="158"/>
      <c r="T381" s="158"/>
      <c r="U381" s="158"/>
      <c r="V381" s="158"/>
      <c r="W381" s="158"/>
      <c r="X381" s="158"/>
      <c r="Y381" s="148"/>
      <c r="Z381" s="148"/>
      <c r="AA381" s="148"/>
      <c r="AB381" s="148"/>
      <c r="AC381" s="148"/>
      <c r="AD381" s="148"/>
      <c r="AE381" s="148"/>
      <c r="AF381" s="148"/>
      <c r="AG381" s="148" t="s">
        <v>151</v>
      </c>
      <c r="AH381" s="148">
        <v>0</v>
      </c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outlineLevel="1" x14ac:dyDescent="0.2">
      <c r="A382" s="155"/>
      <c r="B382" s="156"/>
      <c r="C382" s="188" t="s">
        <v>628</v>
      </c>
      <c r="D382" s="160"/>
      <c r="E382" s="161"/>
      <c r="F382" s="158"/>
      <c r="G382" s="158"/>
      <c r="H382" s="158"/>
      <c r="I382" s="158"/>
      <c r="J382" s="158"/>
      <c r="K382" s="158"/>
      <c r="L382" s="158"/>
      <c r="M382" s="158"/>
      <c r="N382" s="158"/>
      <c r="O382" s="158"/>
      <c r="P382" s="158"/>
      <c r="Q382" s="158"/>
      <c r="R382" s="158"/>
      <c r="S382" s="158"/>
      <c r="T382" s="158"/>
      <c r="U382" s="158"/>
      <c r="V382" s="158"/>
      <c r="W382" s="158"/>
      <c r="X382" s="158"/>
      <c r="Y382" s="148"/>
      <c r="Z382" s="148"/>
      <c r="AA382" s="148"/>
      <c r="AB382" s="148"/>
      <c r="AC382" s="148"/>
      <c r="AD382" s="148"/>
      <c r="AE382" s="148"/>
      <c r="AF382" s="148"/>
      <c r="AG382" s="148" t="s">
        <v>151</v>
      </c>
      <c r="AH382" s="148">
        <v>0</v>
      </c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x14ac:dyDescent="0.2">
      <c r="A383" s="163" t="s">
        <v>139</v>
      </c>
      <c r="B383" s="164" t="s">
        <v>100</v>
      </c>
      <c r="C383" s="186" t="s">
        <v>101</v>
      </c>
      <c r="D383" s="165"/>
      <c r="E383" s="166"/>
      <c r="F383" s="167"/>
      <c r="G383" s="167">
        <f>SUMIF(AG384:AG388,"&lt;&gt;NOR",G384:G388)</f>
        <v>0</v>
      </c>
      <c r="H383" s="167"/>
      <c r="I383" s="167">
        <f>SUM(I384:I388)</f>
        <v>0</v>
      </c>
      <c r="J383" s="167"/>
      <c r="K383" s="167">
        <f>SUM(K384:K388)</f>
        <v>0</v>
      </c>
      <c r="L383" s="167"/>
      <c r="M383" s="167">
        <f>SUM(M384:M388)</f>
        <v>0</v>
      </c>
      <c r="N383" s="167"/>
      <c r="O383" s="167">
        <f>SUM(O384:O388)</f>
        <v>0.08</v>
      </c>
      <c r="P383" s="167"/>
      <c r="Q383" s="167">
        <f>SUM(Q384:Q388)</f>
        <v>0</v>
      </c>
      <c r="R383" s="167"/>
      <c r="S383" s="167"/>
      <c r="T383" s="168"/>
      <c r="U383" s="162"/>
      <c r="V383" s="162">
        <f>SUM(V384:V388)</f>
        <v>35.729999999999997</v>
      </c>
      <c r="W383" s="162"/>
      <c r="X383" s="162"/>
      <c r="AG383" t="s">
        <v>140</v>
      </c>
    </row>
    <row r="384" spans="1:60" outlineLevel="1" x14ac:dyDescent="0.2">
      <c r="A384" s="169">
        <v>115</v>
      </c>
      <c r="B384" s="170" t="s">
        <v>629</v>
      </c>
      <c r="C384" s="187" t="s">
        <v>630</v>
      </c>
      <c r="D384" s="171" t="s">
        <v>203</v>
      </c>
      <c r="E384" s="172">
        <v>177.36359999999999</v>
      </c>
      <c r="F384" s="173"/>
      <c r="G384" s="174">
        <f>ROUND(E384*F384,2)</f>
        <v>0</v>
      </c>
      <c r="H384" s="173"/>
      <c r="I384" s="174">
        <f>ROUND(E384*H384,2)</f>
        <v>0</v>
      </c>
      <c r="J384" s="173"/>
      <c r="K384" s="174">
        <f>ROUND(E384*J384,2)</f>
        <v>0</v>
      </c>
      <c r="L384" s="174">
        <v>21</v>
      </c>
      <c r="M384" s="174">
        <f>G384*(1+L384/100)</f>
        <v>0</v>
      </c>
      <c r="N384" s="174">
        <v>1.7000000000000001E-4</v>
      </c>
      <c r="O384" s="174">
        <f>ROUND(E384*N384,2)</f>
        <v>0.03</v>
      </c>
      <c r="P384" s="174">
        <v>0</v>
      </c>
      <c r="Q384" s="174">
        <f>ROUND(E384*P384,2)</f>
        <v>0</v>
      </c>
      <c r="R384" s="174" t="s">
        <v>631</v>
      </c>
      <c r="S384" s="174" t="s">
        <v>145</v>
      </c>
      <c r="T384" s="175" t="s">
        <v>145</v>
      </c>
      <c r="U384" s="158">
        <v>3.2480000000000002E-2</v>
      </c>
      <c r="V384" s="158">
        <f>ROUND(E384*U384,2)</f>
        <v>5.76</v>
      </c>
      <c r="W384" s="158"/>
      <c r="X384" s="158" t="s">
        <v>146</v>
      </c>
      <c r="Y384" s="148"/>
      <c r="Z384" s="148"/>
      <c r="AA384" s="148"/>
      <c r="AB384" s="148"/>
      <c r="AC384" s="148"/>
      <c r="AD384" s="148"/>
      <c r="AE384" s="148"/>
      <c r="AF384" s="148"/>
      <c r="AG384" s="148" t="s">
        <v>147</v>
      </c>
      <c r="AH384" s="148"/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outlineLevel="1" x14ac:dyDescent="0.2">
      <c r="A385" s="155"/>
      <c r="B385" s="156"/>
      <c r="C385" s="188" t="s">
        <v>632</v>
      </c>
      <c r="D385" s="160"/>
      <c r="E385" s="161">
        <v>92.7</v>
      </c>
      <c r="F385" s="158"/>
      <c r="G385" s="158"/>
      <c r="H385" s="158"/>
      <c r="I385" s="158"/>
      <c r="J385" s="158"/>
      <c r="K385" s="158"/>
      <c r="L385" s="158"/>
      <c r="M385" s="158"/>
      <c r="N385" s="158"/>
      <c r="O385" s="158"/>
      <c r="P385" s="158"/>
      <c r="Q385" s="158"/>
      <c r="R385" s="158"/>
      <c r="S385" s="158"/>
      <c r="T385" s="158"/>
      <c r="U385" s="158"/>
      <c r="V385" s="158"/>
      <c r="W385" s="158"/>
      <c r="X385" s="158"/>
      <c r="Y385" s="148"/>
      <c r="Z385" s="148"/>
      <c r="AA385" s="148"/>
      <c r="AB385" s="148"/>
      <c r="AC385" s="148"/>
      <c r="AD385" s="148"/>
      <c r="AE385" s="148"/>
      <c r="AF385" s="148"/>
      <c r="AG385" s="148" t="s">
        <v>151</v>
      </c>
      <c r="AH385" s="148">
        <v>0</v>
      </c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outlineLevel="1" x14ac:dyDescent="0.2">
      <c r="A386" s="155"/>
      <c r="B386" s="156"/>
      <c r="C386" s="188" t="s">
        <v>633</v>
      </c>
      <c r="D386" s="160"/>
      <c r="E386" s="161">
        <v>50.212800000000001</v>
      </c>
      <c r="F386" s="158"/>
      <c r="G386" s="158"/>
      <c r="H386" s="158"/>
      <c r="I386" s="158"/>
      <c r="J386" s="158"/>
      <c r="K386" s="158"/>
      <c r="L386" s="158"/>
      <c r="M386" s="158"/>
      <c r="N386" s="158"/>
      <c r="O386" s="158"/>
      <c r="P386" s="158"/>
      <c r="Q386" s="158"/>
      <c r="R386" s="158"/>
      <c r="S386" s="158"/>
      <c r="T386" s="158"/>
      <c r="U386" s="158"/>
      <c r="V386" s="158"/>
      <c r="W386" s="158"/>
      <c r="X386" s="158"/>
      <c r="Y386" s="148"/>
      <c r="Z386" s="148"/>
      <c r="AA386" s="148"/>
      <c r="AB386" s="148"/>
      <c r="AC386" s="148"/>
      <c r="AD386" s="148"/>
      <c r="AE386" s="148"/>
      <c r="AF386" s="148"/>
      <c r="AG386" s="148" t="s">
        <v>151</v>
      </c>
      <c r="AH386" s="148">
        <v>0</v>
      </c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outlineLevel="1" x14ac:dyDescent="0.2">
      <c r="A387" s="155"/>
      <c r="B387" s="156"/>
      <c r="C387" s="188" t="s">
        <v>634</v>
      </c>
      <c r="D387" s="160"/>
      <c r="E387" s="161">
        <v>34.450800000000001</v>
      </c>
      <c r="F387" s="158"/>
      <c r="G387" s="158"/>
      <c r="H387" s="158"/>
      <c r="I387" s="158"/>
      <c r="J387" s="158"/>
      <c r="K387" s="158"/>
      <c r="L387" s="158"/>
      <c r="M387" s="158"/>
      <c r="N387" s="158"/>
      <c r="O387" s="158"/>
      <c r="P387" s="158"/>
      <c r="Q387" s="158"/>
      <c r="R387" s="158"/>
      <c r="S387" s="158"/>
      <c r="T387" s="158"/>
      <c r="U387" s="158"/>
      <c r="V387" s="158"/>
      <c r="W387" s="158"/>
      <c r="X387" s="158"/>
      <c r="Y387" s="148"/>
      <c r="Z387" s="148"/>
      <c r="AA387" s="148"/>
      <c r="AB387" s="148"/>
      <c r="AC387" s="148"/>
      <c r="AD387" s="148"/>
      <c r="AE387" s="148"/>
      <c r="AF387" s="148"/>
      <c r="AG387" s="148" t="s">
        <v>151</v>
      </c>
      <c r="AH387" s="148">
        <v>0</v>
      </c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1" x14ac:dyDescent="0.2">
      <c r="A388" s="177">
        <v>116</v>
      </c>
      <c r="B388" s="178" t="s">
        <v>635</v>
      </c>
      <c r="C388" s="189" t="s">
        <v>636</v>
      </c>
      <c r="D388" s="179" t="s">
        <v>203</v>
      </c>
      <c r="E388" s="180">
        <v>177.36359999999999</v>
      </c>
      <c r="F388" s="181"/>
      <c r="G388" s="182">
        <f>ROUND(E388*F388,2)</f>
        <v>0</v>
      </c>
      <c r="H388" s="181"/>
      <c r="I388" s="182">
        <f>ROUND(E388*H388,2)</f>
        <v>0</v>
      </c>
      <c r="J388" s="181"/>
      <c r="K388" s="182">
        <f>ROUND(E388*J388,2)</f>
        <v>0</v>
      </c>
      <c r="L388" s="182">
        <v>21</v>
      </c>
      <c r="M388" s="182">
        <f>G388*(1+L388/100)</f>
        <v>0</v>
      </c>
      <c r="N388" s="182">
        <v>2.7999999999999998E-4</v>
      </c>
      <c r="O388" s="182">
        <f>ROUND(E388*N388,2)</f>
        <v>0.05</v>
      </c>
      <c r="P388" s="182">
        <v>0</v>
      </c>
      <c r="Q388" s="182">
        <f>ROUND(E388*P388,2)</f>
        <v>0</v>
      </c>
      <c r="R388" s="182" t="s">
        <v>631</v>
      </c>
      <c r="S388" s="182" t="s">
        <v>145</v>
      </c>
      <c r="T388" s="183" t="s">
        <v>145</v>
      </c>
      <c r="U388" s="158">
        <v>0.16897000000000001</v>
      </c>
      <c r="V388" s="158">
        <f>ROUND(E388*U388,2)</f>
        <v>29.97</v>
      </c>
      <c r="W388" s="158"/>
      <c r="X388" s="158" t="s">
        <v>146</v>
      </c>
      <c r="Y388" s="148"/>
      <c r="Z388" s="148"/>
      <c r="AA388" s="148"/>
      <c r="AB388" s="148"/>
      <c r="AC388" s="148"/>
      <c r="AD388" s="148"/>
      <c r="AE388" s="148"/>
      <c r="AF388" s="148"/>
      <c r="AG388" s="148" t="s">
        <v>147</v>
      </c>
      <c r="AH388" s="148"/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x14ac:dyDescent="0.2">
      <c r="A389" s="163" t="s">
        <v>139</v>
      </c>
      <c r="B389" s="164" t="s">
        <v>102</v>
      </c>
      <c r="C389" s="186" t="s">
        <v>103</v>
      </c>
      <c r="D389" s="165"/>
      <c r="E389" s="166"/>
      <c r="F389" s="167"/>
      <c r="G389" s="167">
        <f>SUMIF(AG390:AG421,"&lt;&gt;NOR",G390:G421)</f>
        <v>0</v>
      </c>
      <c r="H389" s="167"/>
      <c r="I389" s="167">
        <f>SUM(I390:I421)</f>
        <v>0</v>
      </c>
      <c r="J389" s="167"/>
      <c r="K389" s="167">
        <f>SUM(K390:K421)</f>
        <v>0</v>
      </c>
      <c r="L389" s="167"/>
      <c r="M389" s="167">
        <f>SUM(M390:M421)</f>
        <v>0</v>
      </c>
      <c r="N389" s="167"/>
      <c r="O389" s="167">
        <f>SUM(O390:O421)</f>
        <v>0</v>
      </c>
      <c r="P389" s="167"/>
      <c r="Q389" s="167">
        <f>SUM(Q390:Q421)</f>
        <v>0</v>
      </c>
      <c r="R389" s="167"/>
      <c r="S389" s="167"/>
      <c r="T389" s="168"/>
      <c r="U389" s="162"/>
      <c r="V389" s="162">
        <f>SUM(V390:V421)</f>
        <v>0</v>
      </c>
      <c r="W389" s="162"/>
      <c r="X389" s="162"/>
      <c r="AG389" t="s">
        <v>140</v>
      </c>
    </row>
    <row r="390" spans="1:60" outlineLevel="1" x14ac:dyDescent="0.2">
      <c r="A390" s="169">
        <v>117</v>
      </c>
      <c r="B390" s="170" t="s">
        <v>637</v>
      </c>
      <c r="C390" s="187" t="s">
        <v>638</v>
      </c>
      <c r="D390" s="171" t="s">
        <v>425</v>
      </c>
      <c r="E390" s="172">
        <v>1</v>
      </c>
      <c r="F390" s="173"/>
      <c r="G390" s="174">
        <f>ROUND(E390*F390,2)</f>
        <v>0</v>
      </c>
      <c r="H390" s="173"/>
      <c r="I390" s="174">
        <f>ROUND(E390*H390,2)</f>
        <v>0</v>
      </c>
      <c r="J390" s="173"/>
      <c r="K390" s="174">
        <f>ROUND(E390*J390,2)</f>
        <v>0</v>
      </c>
      <c r="L390" s="174">
        <v>21</v>
      </c>
      <c r="M390" s="174">
        <f>G390*(1+L390/100)</f>
        <v>0</v>
      </c>
      <c r="N390" s="174">
        <v>0</v>
      </c>
      <c r="O390" s="174">
        <f>ROUND(E390*N390,2)</f>
        <v>0</v>
      </c>
      <c r="P390" s="174">
        <v>0</v>
      </c>
      <c r="Q390" s="174">
        <f>ROUND(E390*P390,2)</f>
        <v>0</v>
      </c>
      <c r="R390" s="174"/>
      <c r="S390" s="174" t="s">
        <v>286</v>
      </c>
      <c r="T390" s="175" t="s">
        <v>287</v>
      </c>
      <c r="U390" s="158">
        <v>0</v>
      </c>
      <c r="V390" s="158">
        <f>ROUND(E390*U390,2)</f>
        <v>0</v>
      </c>
      <c r="W390" s="158"/>
      <c r="X390" s="158" t="s">
        <v>146</v>
      </c>
      <c r="Y390" s="148"/>
      <c r="Z390" s="148"/>
      <c r="AA390" s="148"/>
      <c r="AB390" s="148"/>
      <c r="AC390" s="148"/>
      <c r="AD390" s="148"/>
      <c r="AE390" s="148"/>
      <c r="AF390" s="148"/>
      <c r="AG390" s="148" t="s">
        <v>147</v>
      </c>
      <c r="AH390" s="148"/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outlineLevel="1" x14ac:dyDescent="0.2">
      <c r="A391" s="155"/>
      <c r="B391" s="156"/>
      <c r="C391" s="188" t="s">
        <v>639</v>
      </c>
      <c r="D391" s="160"/>
      <c r="E391" s="161">
        <v>1</v>
      </c>
      <c r="F391" s="158"/>
      <c r="G391" s="158"/>
      <c r="H391" s="158"/>
      <c r="I391" s="158"/>
      <c r="J391" s="158"/>
      <c r="K391" s="158"/>
      <c r="L391" s="158"/>
      <c r="M391" s="158"/>
      <c r="N391" s="158"/>
      <c r="O391" s="158"/>
      <c r="P391" s="158"/>
      <c r="Q391" s="158"/>
      <c r="R391" s="158"/>
      <c r="S391" s="158"/>
      <c r="T391" s="158"/>
      <c r="U391" s="158"/>
      <c r="V391" s="158"/>
      <c r="W391" s="158"/>
      <c r="X391" s="158"/>
      <c r="Y391" s="148"/>
      <c r="Z391" s="148"/>
      <c r="AA391" s="148"/>
      <c r="AB391" s="148"/>
      <c r="AC391" s="148"/>
      <c r="AD391" s="148"/>
      <c r="AE391" s="148"/>
      <c r="AF391" s="148"/>
      <c r="AG391" s="148" t="s">
        <v>151</v>
      </c>
      <c r="AH391" s="148">
        <v>0</v>
      </c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1" x14ac:dyDescent="0.2">
      <c r="A392" s="169">
        <v>118</v>
      </c>
      <c r="B392" s="170" t="s">
        <v>640</v>
      </c>
      <c r="C392" s="187" t="s">
        <v>641</v>
      </c>
      <c r="D392" s="171" t="s">
        <v>425</v>
      </c>
      <c r="E392" s="172">
        <v>4</v>
      </c>
      <c r="F392" s="173"/>
      <c r="G392" s="174">
        <f>ROUND(E392*F392,2)</f>
        <v>0</v>
      </c>
      <c r="H392" s="173"/>
      <c r="I392" s="174">
        <f>ROUND(E392*H392,2)</f>
        <v>0</v>
      </c>
      <c r="J392" s="173"/>
      <c r="K392" s="174">
        <f>ROUND(E392*J392,2)</f>
        <v>0</v>
      </c>
      <c r="L392" s="174">
        <v>21</v>
      </c>
      <c r="M392" s="174">
        <f>G392*(1+L392/100)</f>
        <v>0</v>
      </c>
      <c r="N392" s="174">
        <v>0</v>
      </c>
      <c r="O392" s="174">
        <f>ROUND(E392*N392,2)</f>
        <v>0</v>
      </c>
      <c r="P392" s="174">
        <v>0</v>
      </c>
      <c r="Q392" s="174">
        <f>ROUND(E392*P392,2)</f>
        <v>0</v>
      </c>
      <c r="R392" s="174"/>
      <c r="S392" s="174" t="s">
        <v>286</v>
      </c>
      <c r="T392" s="175" t="s">
        <v>287</v>
      </c>
      <c r="U392" s="158">
        <v>0</v>
      </c>
      <c r="V392" s="158">
        <f>ROUND(E392*U392,2)</f>
        <v>0</v>
      </c>
      <c r="W392" s="158"/>
      <c r="X392" s="158" t="s">
        <v>146</v>
      </c>
      <c r="Y392" s="148"/>
      <c r="Z392" s="148"/>
      <c r="AA392" s="148"/>
      <c r="AB392" s="148"/>
      <c r="AC392" s="148"/>
      <c r="AD392" s="148"/>
      <c r="AE392" s="148"/>
      <c r="AF392" s="148"/>
      <c r="AG392" s="148" t="s">
        <v>147</v>
      </c>
      <c r="AH392" s="148"/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1" x14ac:dyDescent="0.2">
      <c r="A393" s="155"/>
      <c r="B393" s="156"/>
      <c r="C393" s="188" t="s">
        <v>642</v>
      </c>
      <c r="D393" s="160"/>
      <c r="E393" s="161">
        <v>1</v>
      </c>
      <c r="F393" s="158"/>
      <c r="G393" s="158"/>
      <c r="H393" s="158"/>
      <c r="I393" s="158"/>
      <c r="J393" s="158"/>
      <c r="K393" s="158"/>
      <c r="L393" s="158"/>
      <c r="M393" s="158"/>
      <c r="N393" s="158"/>
      <c r="O393" s="158"/>
      <c r="P393" s="158"/>
      <c r="Q393" s="158"/>
      <c r="R393" s="158"/>
      <c r="S393" s="158"/>
      <c r="T393" s="158"/>
      <c r="U393" s="158"/>
      <c r="V393" s="158"/>
      <c r="W393" s="158"/>
      <c r="X393" s="158"/>
      <c r="Y393" s="148"/>
      <c r="Z393" s="148"/>
      <c r="AA393" s="148"/>
      <c r="AB393" s="148"/>
      <c r="AC393" s="148"/>
      <c r="AD393" s="148"/>
      <c r="AE393" s="148"/>
      <c r="AF393" s="148"/>
      <c r="AG393" s="148" t="s">
        <v>151</v>
      </c>
      <c r="AH393" s="148">
        <v>0</v>
      </c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outlineLevel="1" x14ac:dyDescent="0.2">
      <c r="A394" s="155"/>
      <c r="B394" s="156"/>
      <c r="C394" s="188" t="s">
        <v>643</v>
      </c>
      <c r="D394" s="160"/>
      <c r="E394" s="161">
        <v>1</v>
      </c>
      <c r="F394" s="158"/>
      <c r="G394" s="158"/>
      <c r="H394" s="158"/>
      <c r="I394" s="158"/>
      <c r="J394" s="158"/>
      <c r="K394" s="158"/>
      <c r="L394" s="158"/>
      <c r="M394" s="158"/>
      <c r="N394" s="158"/>
      <c r="O394" s="158"/>
      <c r="P394" s="158"/>
      <c r="Q394" s="158"/>
      <c r="R394" s="158"/>
      <c r="S394" s="158"/>
      <c r="T394" s="158"/>
      <c r="U394" s="158"/>
      <c r="V394" s="158"/>
      <c r="W394" s="158"/>
      <c r="X394" s="158"/>
      <c r="Y394" s="148"/>
      <c r="Z394" s="148"/>
      <c r="AA394" s="148"/>
      <c r="AB394" s="148"/>
      <c r="AC394" s="148"/>
      <c r="AD394" s="148"/>
      <c r="AE394" s="148"/>
      <c r="AF394" s="148"/>
      <c r="AG394" s="148" t="s">
        <v>151</v>
      </c>
      <c r="AH394" s="148">
        <v>0</v>
      </c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</row>
    <row r="395" spans="1:60" outlineLevel="1" x14ac:dyDescent="0.2">
      <c r="A395" s="155"/>
      <c r="B395" s="156"/>
      <c r="C395" s="188" t="s">
        <v>644</v>
      </c>
      <c r="D395" s="160"/>
      <c r="E395" s="161">
        <v>1</v>
      </c>
      <c r="F395" s="158"/>
      <c r="G395" s="158"/>
      <c r="H395" s="158"/>
      <c r="I395" s="158"/>
      <c r="J395" s="158"/>
      <c r="K395" s="158"/>
      <c r="L395" s="158"/>
      <c r="M395" s="158"/>
      <c r="N395" s="158"/>
      <c r="O395" s="158"/>
      <c r="P395" s="158"/>
      <c r="Q395" s="158"/>
      <c r="R395" s="158"/>
      <c r="S395" s="158"/>
      <c r="T395" s="158"/>
      <c r="U395" s="158"/>
      <c r="V395" s="158"/>
      <c r="W395" s="158"/>
      <c r="X395" s="158"/>
      <c r="Y395" s="148"/>
      <c r="Z395" s="148"/>
      <c r="AA395" s="148"/>
      <c r="AB395" s="148"/>
      <c r="AC395" s="148"/>
      <c r="AD395" s="148"/>
      <c r="AE395" s="148"/>
      <c r="AF395" s="148"/>
      <c r="AG395" s="148" t="s">
        <v>151</v>
      </c>
      <c r="AH395" s="148">
        <v>0</v>
      </c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outlineLevel="1" x14ac:dyDescent="0.2">
      <c r="A396" s="155"/>
      <c r="B396" s="156"/>
      <c r="C396" s="188" t="s">
        <v>645</v>
      </c>
      <c r="D396" s="160"/>
      <c r="E396" s="161">
        <v>1</v>
      </c>
      <c r="F396" s="158"/>
      <c r="G396" s="158"/>
      <c r="H396" s="158"/>
      <c r="I396" s="158"/>
      <c r="J396" s="158"/>
      <c r="K396" s="158"/>
      <c r="L396" s="158"/>
      <c r="M396" s="158"/>
      <c r="N396" s="158"/>
      <c r="O396" s="158"/>
      <c r="P396" s="158"/>
      <c r="Q396" s="158"/>
      <c r="R396" s="158"/>
      <c r="S396" s="158"/>
      <c r="T396" s="158"/>
      <c r="U396" s="158"/>
      <c r="V396" s="158"/>
      <c r="W396" s="158"/>
      <c r="X396" s="158"/>
      <c r="Y396" s="148"/>
      <c r="Z396" s="148"/>
      <c r="AA396" s="148"/>
      <c r="AB396" s="148"/>
      <c r="AC396" s="148"/>
      <c r="AD396" s="148"/>
      <c r="AE396" s="148"/>
      <c r="AF396" s="148"/>
      <c r="AG396" s="148" t="s">
        <v>151</v>
      </c>
      <c r="AH396" s="148">
        <v>0</v>
      </c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outlineLevel="1" x14ac:dyDescent="0.2">
      <c r="A397" s="169">
        <v>119</v>
      </c>
      <c r="B397" s="170" t="s">
        <v>646</v>
      </c>
      <c r="C397" s="187" t="s">
        <v>647</v>
      </c>
      <c r="D397" s="171" t="s">
        <v>425</v>
      </c>
      <c r="E397" s="172">
        <v>4</v>
      </c>
      <c r="F397" s="173"/>
      <c r="G397" s="174">
        <f>ROUND(E397*F397,2)</f>
        <v>0</v>
      </c>
      <c r="H397" s="173"/>
      <c r="I397" s="174">
        <f>ROUND(E397*H397,2)</f>
        <v>0</v>
      </c>
      <c r="J397" s="173"/>
      <c r="K397" s="174">
        <f>ROUND(E397*J397,2)</f>
        <v>0</v>
      </c>
      <c r="L397" s="174">
        <v>21</v>
      </c>
      <c r="M397" s="174">
        <f>G397*(1+L397/100)</f>
        <v>0</v>
      </c>
      <c r="N397" s="174">
        <v>0</v>
      </c>
      <c r="O397" s="174">
        <f>ROUND(E397*N397,2)</f>
        <v>0</v>
      </c>
      <c r="P397" s="174">
        <v>0</v>
      </c>
      <c r="Q397" s="174">
        <f>ROUND(E397*P397,2)</f>
        <v>0</v>
      </c>
      <c r="R397" s="174"/>
      <c r="S397" s="174" t="s">
        <v>286</v>
      </c>
      <c r="T397" s="175" t="s">
        <v>287</v>
      </c>
      <c r="U397" s="158">
        <v>0</v>
      </c>
      <c r="V397" s="158">
        <f>ROUND(E397*U397,2)</f>
        <v>0</v>
      </c>
      <c r="W397" s="158"/>
      <c r="X397" s="158" t="s">
        <v>146</v>
      </c>
      <c r="Y397" s="148"/>
      <c r="Z397" s="148"/>
      <c r="AA397" s="148"/>
      <c r="AB397" s="148"/>
      <c r="AC397" s="148"/>
      <c r="AD397" s="148"/>
      <c r="AE397" s="148"/>
      <c r="AF397" s="148"/>
      <c r="AG397" s="148" t="s">
        <v>147</v>
      </c>
      <c r="AH397" s="148"/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outlineLevel="1" x14ac:dyDescent="0.2">
      <c r="A398" s="155"/>
      <c r="B398" s="156"/>
      <c r="C398" s="188" t="s">
        <v>648</v>
      </c>
      <c r="D398" s="160"/>
      <c r="E398" s="161">
        <v>3</v>
      </c>
      <c r="F398" s="158"/>
      <c r="G398" s="158"/>
      <c r="H398" s="158"/>
      <c r="I398" s="158"/>
      <c r="J398" s="158"/>
      <c r="K398" s="158"/>
      <c r="L398" s="158"/>
      <c r="M398" s="158"/>
      <c r="N398" s="158"/>
      <c r="O398" s="158"/>
      <c r="P398" s="158"/>
      <c r="Q398" s="158"/>
      <c r="R398" s="158"/>
      <c r="S398" s="158"/>
      <c r="T398" s="158"/>
      <c r="U398" s="158"/>
      <c r="V398" s="158"/>
      <c r="W398" s="158"/>
      <c r="X398" s="158"/>
      <c r="Y398" s="148"/>
      <c r="Z398" s="148"/>
      <c r="AA398" s="148"/>
      <c r="AB398" s="148"/>
      <c r="AC398" s="148"/>
      <c r="AD398" s="148"/>
      <c r="AE398" s="148"/>
      <c r="AF398" s="148"/>
      <c r="AG398" s="148" t="s">
        <v>151</v>
      </c>
      <c r="AH398" s="148">
        <v>0</v>
      </c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outlineLevel="1" x14ac:dyDescent="0.2">
      <c r="A399" s="155"/>
      <c r="B399" s="156"/>
      <c r="C399" s="188" t="s">
        <v>649</v>
      </c>
      <c r="D399" s="160"/>
      <c r="E399" s="161">
        <v>1</v>
      </c>
      <c r="F399" s="158"/>
      <c r="G399" s="158"/>
      <c r="H399" s="158"/>
      <c r="I399" s="158"/>
      <c r="J399" s="158"/>
      <c r="K399" s="158"/>
      <c r="L399" s="158"/>
      <c r="M399" s="158"/>
      <c r="N399" s="158"/>
      <c r="O399" s="158"/>
      <c r="P399" s="158"/>
      <c r="Q399" s="158"/>
      <c r="R399" s="158"/>
      <c r="S399" s="158"/>
      <c r="T399" s="158"/>
      <c r="U399" s="158"/>
      <c r="V399" s="158"/>
      <c r="W399" s="158"/>
      <c r="X399" s="158"/>
      <c r="Y399" s="148"/>
      <c r="Z399" s="148"/>
      <c r="AA399" s="148"/>
      <c r="AB399" s="148"/>
      <c r="AC399" s="148"/>
      <c r="AD399" s="148"/>
      <c r="AE399" s="148"/>
      <c r="AF399" s="148"/>
      <c r="AG399" s="148" t="s">
        <v>151</v>
      </c>
      <c r="AH399" s="148">
        <v>0</v>
      </c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outlineLevel="1" x14ac:dyDescent="0.2">
      <c r="A400" s="169">
        <v>120</v>
      </c>
      <c r="B400" s="170" t="s">
        <v>650</v>
      </c>
      <c r="C400" s="187" t="s">
        <v>651</v>
      </c>
      <c r="D400" s="171" t="s">
        <v>425</v>
      </c>
      <c r="E400" s="172">
        <v>3</v>
      </c>
      <c r="F400" s="173"/>
      <c r="G400" s="174">
        <f>ROUND(E400*F400,2)</f>
        <v>0</v>
      </c>
      <c r="H400" s="173"/>
      <c r="I400" s="174">
        <f>ROUND(E400*H400,2)</f>
        <v>0</v>
      </c>
      <c r="J400" s="173"/>
      <c r="K400" s="174">
        <f>ROUND(E400*J400,2)</f>
        <v>0</v>
      </c>
      <c r="L400" s="174">
        <v>21</v>
      </c>
      <c r="M400" s="174">
        <f>G400*(1+L400/100)</f>
        <v>0</v>
      </c>
      <c r="N400" s="174">
        <v>0</v>
      </c>
      <c r="O400" s="174">
        <f>ROUND(E400*N400,2)</f>
        <v>0</v>
      </c>
      <c r="P400" s="174">
        <v>0</v>
      </c>
      <c r="Q400" s="174">
        <f>ROUND(E400*P400,2)</f>
        <v>0</v>
      </c>
      <c r="R400" s="174"/>
      <c r="S400" s="174" t="s">
        <v>286</v>
      </c>
      <c r="T400" s="175" t="s">
        <v>287</v>
      </c>
      <c r="U400" s="158">
        <v>0</v>
      </c>
      <c r="V400" s="158">
        <f>ROUND(E400*U400,2)</f>
        <v>0</v>
      </c>
      <c r="W400" s="158"/>
      <c r="X400" s="158" t="s">
        <v>146</v>
      </c>
      <c r="Y400" s="148"/>
      <c r="Z400" s="148"/>
      <c r="AA400" s="148"/>
      <c r="AB400" s="148"/>
      <c r="AC400" s="148"/>
      <c r="AD400" s="148"/>
      <c r="AE400" s="148"/>
      <c r="AF400" s="148"/>
      <c r="AG400" s="148" t="s">
        <v>147</v>
      </c>
      <c r="AH400" s="148"/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outlineLevel="1" x14ac:dyDescent="0.2">
      <c r="A401" s="155"/>
      <c r="B401" s="156"/>
      <c r="C401" s="188" t="s">
        <v>642</v>
      </c>
      <c r="D401" s="160"/>
      <c r="E401" s="161">
        <v>1</v>
      </c>
      <c r="F401" s="158"/>
      <c r="G401" s="158"/>
      <c r="H401" s="158"/>
      <c r="I401" s="158"/>
      <c r="J401" s="158"/>
      <c r="K401" s="158"/>
      <c r="L401" s="158"/>
      <c r="M401" s="158"/>
      <c r="N401" s="158"/>
      <c r="O401" s="158"/>
      <c r="P401" s="158"/>
      <c r="Q401" s="158"/>
      <c r="R401" s="158"/>
      <c r="S401" s="158"/>
      <c r="T401" s="158"/>
      <c r="U401" s="158"/>
      <c r="V401" s="158"/>
      <c r="W401" s="158"/>
      <c r="X401" s="158"/>
      <c r="Y401" s="148"/>
      <c r="Z401" s="148"/>
      <c r="AA401" s="148"/>
      <c r="AB401" s="148"/>
      <c r="AC401" s="148"/>
      <c r="AD401" s="148"/>
      <c r="AE401" s="148"/>
      <c r="AF401" s="148"/>
      <c r="AG401" s="148" t="s">
        <v>151</v>
      </c>
      <c r="AH401" s="148">
        <v>0</v>
      </c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outlineLevel="1" x14ac:dyDescent="0.2">
      <c r="A402" s="155"/>
      <c r="B402" s="156"/>
      <c r="C402" s="188" t="s">
        <v>643</v>
      </c>
      <c r="D402" s="160"/>
      <c r="E402" s="161">
        <v>1</v>
      </c>
      <c r="F402" s="158"/>
      <c r="G402" s="158"/>
      <c r="H402" s="158"/>
      <c r="I402" s="158"/>
      <c r="J402" s="158"/>
      <c r="K402" s="158"/>
      <c r="L402" s="158"/>
      <c r="M402" s="158"/>
      <c r="N402" s="158"/>
      <c r="O402" s="158"/>
      <c r="P402" s="158"/>
      <c r="Q402" s="158"/>
      <c r="R402" s="158"/>
      <c r="S402" s="158"/>
      <c r="T402" s="158"/>
      <c r="U402" s="158"/>
      <c r="V402" s="158"/>
      <c r="W402" s="158"/>
      <c r="X402" s="158"/>
      <c r="Y402" s="148"/>
      <c r="Z402" s="148"/>
      <c r="AA402" s="148"/>
      <c r="AB402" s="148"/>
      <c r="AC402" s="148"/>
      <c r="AD402" s="148"/>
      <c r="AE402" s="148"/>
      <c r="AF402" s="148"/>
      <c r="AG402" s="148" t="s">
        <v>151</v>
      </c>
      <c r="AH402" s="148">
        <v>0</v>
      </c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outlineLevel="1" x14ac:dyDescent="0.2">
      <c r="A403" s="155"/>
      <c r="B403" s="156"/>
      <c r="C403" s="188" t="s">
        <v>644</v>
      </c>
      <c r="D403" s="160"/>
      <c r="E403" s="161">
        <v>1</v>
      </c>
      <c r="F403" s="158"/>
      <c r="G403" s="158"/>
      <c r="H403" s="158"/>
      <c r="I403" s="158"/>
      <c r="J403" s="158"/>
      <c r="K403" s="158"/>
      <c r="L403" s="158"/>
      <c r="M403" s="158"/>
      <c r="N403" s="158"/>
      <c r="O403" s="158"/>
      <c r="P403" s="158"/>
      <c r="Q403" s="158"/>
      <c r="R403" s="158"/>
      <c r="S403" s="158"/>
      <c r="T403" s="158"/>
      <c r="U403" s="158"/>
      <c r="V403" s="158"/>
      <c r="W403" s="158"/>
      <c r="X403" s="158"/>
      <c r="Y403" s="148"/>
      <c r="Z403" s="148"/>
      <c r="AA403" s="148"/>
      <c r="AB403" s="148"/>
      <c r="AC403" s="148"/>
      <c r="AD403" s="148"/>
      <c r="AE403" s="148"/>
      <c r="AF403" s="148"/>
      <c r="AG403" s="148" t="s">
        <v>151</v>
      </c>
      <c r="AH403" s="148">
        <v>0</v>
      </c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outlineLevel="1" x14ac:dyDescent="0.2">
      <c r="A404" s="169">
        <v>121</v>
      </c>
      <c r="B404" s="170" t="s">
        <v>652</v>
      </c>
      <c r="C404" s="187" t="s">
        <v>653</v>
      </c>
      <c r="D404" s="171" t="s">
        <v>425</v>
      </c>
      <c r="E404" s="172">
        <v>1</v>
      </c>
      <c r="F404" s="173"/>
      <c r="G404" s="174">
        <f>ROUND(E404*F404,2)</f>
        <v>0</v>
      </c>
      <c r="H404" s="173"/>
      <c r="I404" s="174">
        <f>ROUND(E404*H404,2)</f>
        <v>0</v>
      </c>
      <c r="J404" s="173"/>
      <c r="K404" s="174">
        <f>ROUND(E404*J404,2)</f>
        <v>0</v>
      </c>
      <c r="L404" s="174">
        <v>21</v>
      </c>
      <c r="M404" s="174">
        <f>G404*(1+L404/100)</f>
        <v>0</v>
      </c>
      <c r="N404" s="174">
        <v>0</v>
      </c>
      <c r="O404" s="174">
        <f>ROUND(E404*N404,2)</f>
        <v>0</v>
      </c>
      <c r="P404" s="174">
        <v>0</v>
      </c>
      <c r="Q404" s="174">
        <f>ROUND(E404*P404,2)</f>
        <v>0</v>
      </c>
      <c r="R404" s="174"/>
      <c r="S404" s="174" t="s">
        <v>286</v>
      </c>
      <c r="T404" s="175" t="s">
        <v>287</v>
      </c>
      <c r="U404" s="158">
        <v>0</v>
      </c>
      <c r="V404" s="158">
        <f>ROUND(E404*U404,2)</f>
        <v>0</v>
      </c>
      <c r="W404" s="158"/>
      <c r="X404" s="158" t="s">
        <v>146</v>
      </c>
      <c r="Y404" s="148"/>
      <c r="Z404" s="148"/>
      <c r="AA404" s="148"/>
      <c r="AB404" s="148"/>
      <c r="AC404" s="148"/>
      <c r="AD404" s="148"/>
      <c r="AE404" s="148"/>
      <c r="AF404" s="148"/>
      <c r="AG404" s="148" t="s">
        <v>147</v>
      </c>
      <c r="AH404" s="148"/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outlineLevel="1" x14ac:dyDescent="0.2">
      <c r="A405" s="155"/>
      <c r="B405" s="156"/>
      <c r="C405" s="188" t="s">
        <v>654</v>
      </c>
      <c r="D405" s="160"/>
      <c r="E405" s="161">
        <v>1</v>
      </c>
      <c r="F405" s="158"/>
      <c r="G405" s="158"/>
      <c r="H405" s="158"/>
      <c r="I405" s="158"/>
      <c r="J405" s="158"/>
      <c r="K405" s="158"/>
      <c r="L405" s="158"/>
      <c r="M405" s="158"/>
      <c r="N405" s="158"/>
      <c r="O405" s="158"/>
      <c r="P405" s="158"/>
      <c r="Q405" s="158"/>
      <c r="R405" s="158"/>
      <c r="S405" s="158"/>
      <c r="T405" s="158"/>
      <c r="U405" s="158"/>
      <c r="V405" s="158"/>
      <c r="W405" s="158"/>
      <c r="X405" s="158"/>
      <c r="Y405" s="148"/>
      <c r="Z405" s="148"/>
      <c r="AA405" s="148"/>
      <c r="AB405" s="148"/>
      <c r="AC405" s="148"/>
      <c r="AD405" s="148"/>
      <c r="AE405" s="148"/>
      <c r="AF405" s="148"/>
      <c r="AG405" s="148" t="s">
        <v>151</v>
      </c>
      <c r="AH405" s="148">
        <v>0</v>
      </c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1" x14ac:dyDescent="0.2">
      <c r="A406" s="169">
        <v>122</v>
      </c>
      <c r="B406" s="170" t="s">
        <v>655</v>
      </c>
      <c r="C406" s="187" t="s">
        <v>656</v>
      </c>
      <c r="D406" s="171" t="s">
        <v>425</v>
      </c>
      <c r="E406" s="172">
        <v>5</v>
      </c>
      <c r="F406" s="173"/>
      <c r="G406" s="174">
        <f>ROUND(E406*F406,2)</f>
        <v>0</v>
      </c>
      <c r="H406" s="173"/>
      <c r="I406" s="174">
        <f>ROUND(E406*H406,2)</f>
        <v>0</v>
      </c>
      <c r="J406" s="173"/>
      <c r="K406" s="174">
        <f>ROUND(E406*J406,2)</f>
        <v>0</v>
      </c>
      <c r="L406" s="174">
        <v>21</v>
      </c>
      <c r="M406" s="174">
        <f>G406*(1+L406/100)</f>
        <v>0</v>
      </c>
      <c r="N406" s="174">
        <v>0</v>
      </c>
      <c r="O406" s="174">
        <f>ROUND(E406*N406,2)</f>
        <v>0</v>
      </c>
      <c r="P406" s="174">
        <v>0</v>
      </c>
      <c r="Q406" s="174">
        <f>ROUND(E406*P406,2)</f>
        <v>0</v>
      </c>
      <c r="R406" s="174"/>
      <c r="S406" s="174" t="s">
        <v>286</v>
      </c>
      <c r="T406" s="175" t="s">
        <v>287</v>
      </c>
      <c r="U406" s="158">
        <v>0</v>
      </c>
      <c r="V406" s="158">
        <f>ROUND(E406*U406,2)</f>
        <v>0</v>
      </c>
      <c r="W406" s="158"/>
      <c r="X406" s="158" t="s">
        <v>146</v>
      </c>
      <c r="Y406" s="148"/>
      <c r="Z406" s="148"/>
      <c r="AA406" s="148"/>
      <c r="AB406" s="148"/>
      <c r="AC406" s="148"/>
      <c r="AD406" s="148"/>
      <c r="AE406" s="148"/>
      <c r="AF406" s="148"/>
      <c r="AG406" s="148" t="s">
        <v>147</v>
      </c>
      <c r="AH406" s="148"/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outlineLevel="1" x14ac:dyDescent="0.2">
      <c r="A407" s="155"/>
      <c r="B407" s="156"/>
      <c r="C407" s="188" t="s">
        <v>639</v>
      </c>
      <c r="D407" s="160"/>
      <c r="E407" s="161">
        <v>1</v>
      </c>
      <c r="F407" s="158"/>
      <c r="G407" s="158"/>
      <c r="H407" s="158"/>
      <c r="I407" s="158"/>
      <c r="J407" s="158"/>
      <c r="K407" s="158"/>
      <c r="L407" s="158"/>
      <c r="M407" s="158"/>
      <c r="N407" s="158"/>
      <c r="O407" s="158"/>
      <c r="P407" s="158"/>
      <c r="Q407" s="158"/>
      <c r="R407" s="158"/>
      <c r="S407" s="158"/>
      <c r="T407" s="158"/>
      <c r="U407" s="158"/>
      <c r="V407" s="158"/>
      <c r="W407" s="158"/>
      <c r="X407" s="158"/>
      <c r="Y407" s="148"/>
      <c r="Z407" s="148"/>
      <c r="AA407" s="148"/>
      <c r="AB407" s="148"/>
      <c r="AC407" s="148"/>
      <c r="AD407" s="148"/>
      <c r="AE407" s="148"/>
      <c r="AF407" s="148"/>
      <c r="AG407" s="148" t="s">
        <v>151</v>
      </c>
      <c r="AH407" s="148">
        <v>0</v>
      </c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outlineLevel="1" x14ac:dyDescent="0.2">
      <c r="A408" s="155"/>
      <c r="B408" s="156"/>
      <c r="C408" s="188" t="s">
        <v>645</v>
      </c>
      <c r="D408" s="160"/>
      <c r="E408" s="161">
        <v>1</v>
      </c>
      <c r="F408" s="158"/>
      <c r="G408" s="158"/>
      <c r="H408" s="158"/>
      <c r="I408" s="158"/>
      <c r="J408" s="158"/>
      <c r="K408" s="158"/>
      <c r="L408" s="158"/>
      <c r="M408" s="158"/>
      <c r="N408" s="158"/>
      <c r="O408" s="158"/>
      <c r="P408" s="158"/>
      <c r="Q408" s="158"/>
      <c r="R408" s="158"/>
      <c r="S408" s="158"/>
      <c r="T408" s="158"/>
      <c r="U408" s="158"/>
      <c r="V408" s="158"/>
      <c r="W408" s="158"/>
      <c r="X408" s="158"/>
      <c r="Y408" s="148"/>
      <c r="Z408" s="148"/>
      <c r="AA408" s="148"/>
      <c r="AB408" s="148"/>
      <c r="AC408" s="148"/>
      <c r="AD408" s="148"/>
      <c r="AE408" s="148"/>
      <c r="AF408" s="148"/>
      <c r="AG408" s="148" t="s">
        <v>151</v>
      </c>
      <c r="AH408" s="148">
        <v>0</v>
      </c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outlineLevel="1" x14ac:dyDescent="0.2">
      <c r="A409" s="155"/>
      <c r="B409" s="156"/>
      <c r="C409" s="188" t="s">
        <v>642</v>
      </c>
      <c r="D409" s="160"/>
      <c r="E409" s="161">
        <v>1</v>
      </c>
      <c r="F409" s="158"/>
      <c r="G409" s="158"/>
      <c r="H409" s="158"/>
      <c r="I409" s="158"/>
      <c r="J409" s="158"/>
      <c r="K409" s="158"/>
      <c r="L409" s="158"/>
      <c r="M409" s="158"/>
      <c r="N409" s="158"/>
      <c r="O409" s="158"/>
      <c r="P409" s="158"/>
      <c r="Q409" s="158"/>
      <c r="R409" s="158"/>
      <c r="S409" s="158"/>
      <c r="T409" s="158"/>
      <c r="U409" s="158"/>
      <c r="V409" s="158"/>
      <c r="W409" s="158"/>
      <c r="X409" s="158"/>
      <c r="Y409" s="148"/>
      <c r="Z409" s="148"/>
      <c r="AA409" s="148"/>
      <c r="AB409" s="148"/>
      <c r="AC409" s="148"/>
      <c r="AD409" s="148"/>
      <c r="AE409" s="148"/>
      <c r="AF409" s="148"/>
      <c r="AG409" s="148" t="s">
        <v>151</v>
      </c>
      <c r="AH409" s="148">
        <v>0</v>
      </c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1" x14ac:dyDescent="0.2">
      <c r="A410" s="155"/>
      <c r="B410" s="156"/>
      <c r="C410" s="188" t="s">
        <v>643</v>
      </c>
      <c r="D410" s="160"/>
      <c r="E410" s="161">
        <v>1</v>
      </c>
      <c r="F410" s="158"/>
      <c r="G410" s="158"/>
      <c r="H410" s="158"/>
      <c r="I410" s="158"/>
      <c r="J410" s="158"/>
      <c r="K410" s="158"/>
      <c r="L410" s="158"/>
      <c r="M410" s="158"/>
      <c r="N410" s="158"/>
      <c r="O410" s="158"/>
      <c r="P410" s="158"/>
      <c r="Q410" s="158"/>
      <c r="R410" s="158"/>
      <c r="S410" s="158"/>
      <c r="T410" s="158"/>
      <c r="U410" s="158"/>
      <c r="V410" s="158"/>
      <c r="W410" s="158"/>
      <c r="X410" s="158"/>
      <c r="Y410" s="148"/>
      <c r="Z410" s="148"/>
      <c r="AA410" s="148"/>
      <c r="AB410" s="148"/>
      <c r="AC410" s="148"/>
      <c r="AD410" s="148"/>
      <c r="AE410" s="148"/>
      <c r="AF410" s="148"/>
      <c r="AG410" s="148" t="s">
        <v>151</v>
      </c>
      <c r="AH410" s="148">
        <v>0</v>
      </c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outlineLevel="1" x14ac:dyDescent="0.2">
      <c r="A411" s="155"/>
      <c r="B411" s="156"/>
      <c r="C411" s="188" t="s">
        <v>644</v>
      </c>
      <c r="D411" s="160"/>
      <c r="E411" s="161">
        <v>1</v>
      </c>
      <c r="F411" s="158"/>
      <c r="G411" s="158"/>
      <c r="H411" s="158"/>
      <c r="I411" s="158"/>
      <c r="J411" s="158"/>
      <c r="K411" s="158"/>
      <c r="L411" s="158"/>
      <c r="M411" s="158"/>
      <c r="N411" s="158"/>
      <c r="O411" s="158"/>
      <c r="P411" s="158"/>
      <c r="Q411" s="158"/>
      <c r="R411" s="158"/>
      <c r="S411" s="158"/>
      <c r="T411" s="158"/>
      <c r="U411" s="158"/>
      <c r="V411" s="158"/>
      <c r="W411" s="158"/>
      <c r="X411" s="158"/>
      <c r="Y411" s="148"/>
      <c r="Z411" s="148"/>
      <c r="AA411" s="148"/>
      <c r="AB411" s="148"/>
      <c r="AC411" s="148"/>
      <c r="AD411" s="148"/>
      <c r="AE411" s="148"/>
      <c r="AF411" s="148"/>
      <c r="AG411" s="148" t="s">
        <v>151</v>
      </c>
      <c r="AH411" s="148">
        <v>0</v>
      </c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outlineLevel="1" x14ac:dyDescent="0.2">
      <c r="A412" s="169">
        <v>123</v>
      </c>
      <c r="B412" s="170" t="s">
        <v>657</v>
      </c>
      <c r="C412" s="187" t="s">
        <v>658</v>
      </c>
      <c r="D412" s="171" t="s">
        <v>425</v>
      </c>
      <c r="E412" s="172">
        <v>3</v>
      </c>
      <c r="F412" s="173"/>
      <c r="G412" s="174">
        <f>ROUND(E412*F412,2)</f>
        <v>0</v>
      </c>
      <c r="H412" s="173"/>
      <c r="I412" s="174">
        <f>ROUND(E412*H412,2)</f>
        <v>0</v>
      </c>
      <c r="J412" s="173"/>
      <c r="K412" s="174">
        <f>ROUND(E412*J412,2)</f>
        <v>0</v>
      </c>
      <c r="L412" s="174">
        <v>21</v>
      </c>
      <c r="M412" s="174">
        <f>G412*(1+L412/100)</f>
        <v>0</v>
      </c>
      <c r="N412" s="174">
        <v>0</v>
      </c>
      <c r="O412" s="174">
        <f>ROUND(E412*N412,2)</f>
        <v>0</v>
      </c>
      <c r="P412" s="174">
        <v>0</v>
      </c>
      <c r="Q412" s="174">
        <f>ROUND(E412*P412,2)</f>
        <v>0</v>
      </c>
      <c r="R412" s="174"/>
      <c r="S412" s="174" t="s">
        <v>286</v>
      </c>
      <c r="T412" s="175" t="s">
        <v>287</v>
      </c>
      <c r="U412" s="158">
        <v>0</v>
      </c>
      <c r="V412" s="158">
        <f>ROUND(E412*U412,2)</f>
        <v>0</v>
      </c>
      <c r="W412" s="158"/>
      <c r="X412" s="158" t="s">
        <v>146</v>
      </c>
      <c r="Y412" s="148"/>
      <c r="Z412" s="148"/>
      <c r="AA412" s="148"/>
      <c r="AB412" s="148"/>
      <c r="AC412" s="148"/>
      <c r="AD412" s="148"/>
      <c r="AE412" s="148"/>
      <c r="AF412" s="148"/>
      <c r="AG412" s="148" t="s">
        <v>147</v>
      </c>
      <c r="AH412" s="148"/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outlineLevel="1" x14ac:dyDescent="0.2">
      <c r="A413" s="155"/>
      <c r="B413" s="156"/>
      <c r="C413" s="188" t="s">
        <v>642</v>
      </c>
      <c r="D413" s="160"/>
      <c r="E413" s="161">
        <v>1</v>
      </c>
      <c r="F413" s="158"/>
      <c r="G413" s="158"/>
      <c r="H413" s="158"/>
      <c r="I413" s="158"/>
      <c r="J413" s="158"/>
      <c r="K413" s="158"/>
      <c r="L413" s="158"/>
      <c r="M413" s="158"/>
      <c r="N413" s="158"/>
      <c r="O413" s="158"/>
      <c r="P413" s="158"/>
      <c r="Q413" s="158"/>
      <c r="R413" s="158"/>
      <c r="S413" s="158"/>
      <c r="T413" s="158"/>
      <c r="U413" s="158"/>
      <c r="V413" s="158"/>
      <c r="W413" s="158"/>
      <c r="X413" s="158"/>
      <c r="Y413" s="148"/>
      <c r="Z413" s="148"/>
      <c r="AA413" s="148"/>
      <c r="AB413" s="148"/>
      <c r="AC413" s="148"/>
      <c r="AD413" s="148"/>
      <c r="AE413" s="148"/>
      <c r="AF413" s="148"/>
      <c r="AG413" s="148" t="s">
        <v>151</v>
      </c>
      <c r="AH413" s="148">
        <v>0</v>
      </c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outlineLevel="1" x14ac:dyDescent="0.2">
      <c r="A414" s="155"/>
      <c r="B414" s="156"/>
      <c r="C414" s="188" t="s">
        <v>643</v>
      </c>
      <c r="D414" s="160"/>
      <c r="E414" s="161">
        <v>1</v>
      </c>
      <c r="F414" s="158"/>
      <c r="G414" s="158"/>
      <c r="H414" s="158"/>
      <c r="I414" s="158"/>
      <c r="J414" s="158"/>
      <c r="K414" s="158"/>
      <c r="L414" s="158"/>
      <c r="M414" s="158"/>
      <c r="N414" s="158"/>
      <c r="O414" s="158"/>
      <c r="P414" s="158"/>
      <c r="Q414" s="158"/>
      <c r="R414" s="158"/>
      <c r="S414" s="158"/>
      <c r="T414" s="158"/>
      <c r="U414" s="158"/>
      <c r="V414" s="158"/>
      <c r="W414" s="158"/>
      <c r="X414" s="158"/>
      <c r="Y414" s="148"/>
      <c r="Z414" s="148"/>
      <c r="AA414" s="148"/>
      <c r="AB414" s="148"/>
      <c r="AC414" s="148"/>
      <c r="AD414" s="148"/>
      <c r="AE414" s="148"/>
      <c r="AF414" s="148"/>
      <c r="AG414" s="148" t="s">
        <v>151</v>
      </c>
      <c r="AH414" s="148">
        <v>0</v>
      </c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1" x14ac:dyDescent="0.2">
      <c r="A415" s="155"/>
      <c r="B415" s="156"/>
      <c r="C415" s="188" t="s">
        <v>644</v>
      </c>
      <c r="D415" s="160"/>
      <c r="E415" s="161">
        <v>1</v>
      </c>
      <c r="F415" s="158"/>
      <c r="G415" s="158"/>
      <c r="H415" s="158"/>
      <c r="I415" s="158"/>
      <c r="J415" s="158"/>
      <c r="K415" s="158"/>
      <c r="L415" s="158"/>
      <c r="M415" s="158"/>
      <c r="N415" s="158"/>
      <c r="O415" s="158"/>
      <c r="P415" s="158"/>
      <c r="Q415" s="158"/>
      <c r="R415" s="158"/>
      <c r="S415" s="158"/>
      <c r="T415" s="158"/>
      <c r="U415" s="158"/>
      <c r="V415" s="158"/>
      <c r="W415" s="158"/>
      <c r="X415" s="158"/>
      <c r="Y415" s="148"/>
      <c r="Z415" s="148"/>
      <c r="AA415" s="148"/>
      <c r="AB415" s="148"/>
      <c r="AC415" s="148"/>
      <c r="AD415" s="148"/>
      <c r="AE415" s="148"/>
      <c r="AF415" s="148"/>
      <c r="AG415" s="148" t="s">
        <v>151</v>
      </c>
      <c r="AH415" s="148">
        <v>0</v>
      </c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outlineLevel="1" x14ac:dyDescent="0.2">
      <c r="A416" s="169">
        <v>124</v>
      </c>
      <c r="B416" s="170" t="s">
        <v>659</v>
      </c>
      <c r="C416" s="187" t="s">
        <v>660</v>
      </c>
      <c r="D416" s="171" t="s">
        <v>425</v>
      </c>
      <c r="E416" s="172">
        <v>5</v>
      </c>
      <c r="F416" s="173"/>
      <c r="G416" s="174">
        <f>ROUND(E416*F416,2)</f>
        <v>0</v>
      </c>
      <c r="H416" s="173"/>
      <c r="I416" s="174">
        <f>ROUND(E416*H416,2)</f>
        <v>0</v>
      </c>
      <c r="J416" s="173"/>
      <c r="K416" s="174">
        <f>ROUND(E416*J416,2)</f>
        <v>0</v>
      </c>
      <c r="L416" s="174">
        <v>21</v>
      </c>
      <c r="M416" s="174">
        <f>G416*(1+L416/100)</f>
        <v>0</v>
      </c>
      <c r="N416" s="174">
        <v>0</v>
      </c>
      <c r="O416" s="174">
        <f>ROUND(E416*N416,2)</f>
        <v>0</v>
      </c>
      <c r="P416" s="174">
        <v>0</v>
      </c>
      <c r="Q416" s="174">
        <f>ROUND(E416*P416,2)</f>
        <v>0</v>
      </c>
      <c r="R416" s="174"/>
      <c r="S416" s="174" t="s">
        <v>286</v>
      </c>
      <c r="T416" s="175" t="s">
        <v>287</v>
      </c>
      <c r="U416" s="158">
        <v>0</v>
      </c>
      <c r="V416" s="158">
        <f>ROUND(E416*U416,2)</f>
        <v>0</v>
      </c>
      <c r="W416" s="158"/>
      <c r="X416" s="158" t="s">
        <v>661</v>
      </c>
      <c r="Y416" s="148"/>
      <c r="Z416" s="148"/>
      <c r="AA416" s="148"/>
      <c r="AB416" s="148"/>
      <c r="AC416" s="148"/>
      <c r="AD416" s="148"/>
      <c r="AE416" s="148"/>
      <c r="AF416" s="148"/>
      <c r="AG416" s="148" t="s">
        <v>662</v>
      </c>
      <c r="AH416" s="148"/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outlineLevel="1" x14ac:dyDescent="0.2">
      <c r="A417" s="155"/>
      <c r="B417" s="156"/>
      <c r="C417" s="188" t="s">
        <v>639</v>
      </c>
      <c r="D417" s="160"/>
      <c r="E417" s="161">
        <v>1</v>
      </c>
      <c r="F417" s="158"/>
      <c r="G417" s="158"/>
      <c r="H417" s="158"/>
      <c r="I417" s="158"/>
      <c r="J417" s="158"/>
      <c r="K417" s="158"/>
      <c r="L417" s="158"/>
      <c r="M417" s="158"/>
      <c r="N417" s="158"/>
      <c r="O417" s="158"/>
      <c r="P417" s="158"/>
      <c r="Q417" s="158"/>
      <c r="R417" s="158"/>
      <c r="S417" s="158"/>
      <c r="T417" s="158"/>
      <c r="U417" s="158"/>
      <c r="V417" s="158"/>
      <c r="W417" s="158"/>
      <c r="X417" s="158"/>
      <c r="Y417" s="148"/>
      <c r="Z417" s="148"/>
      <c r="AA417" s="148"/>
      <c r="AB417" s="148"/>
      <c r="AC417" s="148"/>
      <c r="AD417" s="148"/>
      <c r="AE417" s="148"/>
      <c r="AF417" s="148"/>
      <c r="AG417" s="148" t="s">
        <v>151</v>
      </c>
      <c r="AH417" s="148">
        <v>0</v>
      </c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 outlineLevel="1" x14ac:dyDescent="0.2">
      <c r="A418" s="155"/>
      <c r="B418" s="156"/>
      <c r="C418" s="188" t="s">
        <v>645</v>
      </c>
      <c r="D418" s="160"/>
      <c r="E418" s="161">
        <v>1</v>
      </c>
      <c r="F418" s="158"/>
      <c r="G418" s="158"/>
      <c r="H418" s="158"/>
      <c r="I418" s="158"/>
      <c r="J418" s="158"/>
      <c r="K418" s="158"/>
      <c r="L418" s="158"/>
      <c r="M418" s="158"/>
      <c r="N418" s="158"/>
      <c r="O418" s="158"/>
      <c r="P418" s="158"/>
      <c r="Q418" s="158"/>
      <c r="R418" s="158"/>
      <c r="S418" s="158"/>
      <c r="T418" s="158"/>
      <c r="U418" s="158"/>
      <c r="V418" s="158"/>
      <c r="W418" s="158"/>
      <c r="X418" s="158"/>
      <c r="Y418" s="148"/>
      <c r="Z418" s="148"/>
      <c r="AA418" s="148"/>
      <c r="AB418" s="148"/>
      <c r="AC418" s="148"/>
      <c r="AD418" s="148"/>
      <c r="AE418" s="148"/>
      <c r="AF418" s="148"/>
      <c r="AG418" s="148" t="s">
        <v>151</v>
      </c>
      <c r="AH418" s="148">
        <v>0</v>
      </c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48"/>
      <c r="BB418" s="148"/>
      <c r="BC418" s="148"/>
      <c r="BD418" s="148"/>
      <c r="BE418" s="148"/>
      <c r="BF418" s="148"/>
      <c r="BG418" s="148"/>
      <c r="BH418" s="148"/>
    </row>
    <row r="419" spans="1:60" outlineLevel="1" x14ac:dyDescent="0.2">
      <c r="A419" s="155"/>
      <c r="B419" s="156"/>
      <c r="C419" s="188" t="s">
        <v>642</v>
      </c>
      <c r="D419" s="160"/>
      <c r="E419" s="161">
        <v>1</v>
      </c>
      <c r="F419" s="158"/>
      <c r="G419" s="158"/>
      <c r="H419" s="158"/>
      <c r="I419" s="158"/>
      <c r="J419" s="158"/>
      <c r="K419" s="158"/>
      <c r="L419" s="158"/>
      <c r="M419" s="158"/>
      <c r="N419" s="158"/>
      <c r="O419" s="158"/>
      <c r="P419" s="158"/>
      <c r="Q419" s="158"/>
      <c r="R419" s="158"/>
      <c r="S419" s="158"/>
      <c r="T419" s="158"/>
      <c r="U419" s="158"/>
      <c r="V419" s="158"/>
      <c r="W419" s="158"/>
      <c r="X419" s="158"/>
      <c r="Y419" s="148"/>
      <c r="Z419" s="148"/>
      <c r="AA419" s="148"/>
      <c r="AB419" s="148"/>
      <c r="AC419" s="148"/>
      <c r="AD419" s="148"/>
      <c r="AE419" s="148"/>
      <c r="AF419" s="148"/>
      <c r="AG419" s="148" t="s">
        <v>151</v>
      </c>
      <c r="AH419" s="148">
        <v>0</v>
      </c>
      <c r="AI419" s="148"/>
      <c r="AJ419" s="148"/>
      <c r="AK419" s="148"/>
      <c r="AL419" s="148"/>
      <c r="AM419" s="148"/>
      <c r="AN419" s="148"/>
      <c r="AO419" s="148"/>
      <c r="AP419" s="148"/>
      <c r="AQ419" s="148"/>
      <c r="AR419" s="148"/>
      <c r="AS419" s="148"/>
      <c r="AT419" s="148"/>
      <c r="AU419" s="148"/>
      <c r="AV419" s="148"/>
      <c r="AW419" s="148"/>
      <c r="AX419" s="148"/>
      <c r="AY419" s="148"/>
      <c r="AZ419" s="148"/>
      <c r="BA419" s="148"/>
      <c r="BB419" s="148"/>
      <c r="BC419" s="148"/>
      <c r="BD419" s="148"/>
      <c r="BE419" s="148"/>
      <c r="BF419" s="148"/>
      <c r="BG419" s="148"/>
      <c r="BH419" s="148"/>
    </row>
    <row r="420" spans="1:60" outlineLevel="1" x14ac:dyDescent="0.2">
      <c r="A420" s="155"/>
      <c r="B420" s="156"/>
      <c r="C420" s="188" t="s">
        <v>643</v>
      </c>
      <c r="D420" s="160"/>
      <c r="E420" s="161">
        <v>1</v>
      </c>
      <c r="F420" s="158"/>
      <c r="G420" s="158"/>
      <c r="H420" s="158"/>
      <c r="I420" s="158"/>
      <c r="J420" s="158"/>
      <c r="K420" s="158"/>
      <c r="L420" s="158"/>
      <c r="M420" s="158"/>
      <c r="N420" s="158"/>
      <c r="O420" s="158"/>
      <c r="P420" s="158"/>
      <c r="Q420" s="158"/>
      <c r="R420" s="158"/>
      <c r="S420" s="158"/>
      <c r="T420" s="158"/>
      <c r="U420" s="158"/>
      <c r="V420" s="158"/>
      <c r="W420" s="158"/>
      <c r="X420" s="158"/>
      <c r="Y420" s="148"/>
      <c r="Z420" s="148"/>
      <c r="AA420" s="148"/>
      <c r="AB420" s="148"/>
      <c r="AC420" s="148"/>
      <c r="AD420" s="148"/>
      <c r="AE420" s="148"/>
      <c r="AF420" s="148"/>
      <c r="AG420" s="148" t="s">
        <v>151</v>
      </c>
      <c r="AH420" s="148">
        <v>0</v>
      </c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</row>
    <row r="421" spans="1:60" outlineLevel="1" x14ac:dyDescent="0.2">
      <c r="A421" s="155"/>
      <c r="B421" s="156"/>
      <c r="C421" s="188" t="s">
        <v>644</v>
      </c>
      <c r="D421" s="160"/>
      <c r="E421" s="161">
        <v>1</v>
      </c>
      <c r="F421" s="158"/>
      <c r="G421" s="158"/>
      <c r="H421" s="158"/>
      <c r="I421" s="158"/>
      <c r="J421" s="158"/>
      <c r="K421" s="158"/>
      <c r="L421" s="158"/>
      <c r="M421" s="158"/>
      <c r="N421" s="158"/>
      <c r="O421" s="158"/>
      <c r="P421" s="158"/>
      <c r="Q421" s="158"/>
      <c r="R421" s="158"/>
      <c r="S421" s="158"/>
      <c r="T421" s="158"/>
      <c r="U421" s="158"/>
      <c r="V421" s="158"/>
      <c r="W421" s="158"/>
      <c r="X421" s="158"/>
      <c r="Y421" s="148"/>
      <c r="Z421" s="148"/>
      <c r="AA421" s="148"/>
      <c r="AB421" s="148"/>
      <c r="AC421" s="148"/>
      <c r="AD421" s="148"/>
      <c r="AE421" s="148"/>
      <c r="AF421" s="148"/>
      <c r="AG421" s="148" t="s">
        <v>151</v>
      </c>
      <c r="AH421" s="148">
        <v>0</v>
      </c>
      <c r="AI421" s="148"/>
      <c r="AJ421" s="148"/>
      <c r="AK421" s="148"/>
      <c r="AL421" s="148"/>
      <c r="AM421" s="148"/>
      <c r="AN421" s="148"/>
      <c r="AO421" s="148"/>
      <c r="AP421" s="148"/>
      <c r="AQ421" s="148"/>
      <c r="AR421" s="148"/>
      <c r="AS421" s="148"/>
      <c r="AT421" s="148"/>
      <c r="AU421" s="148"/>
      <c r="AV421" s="148"/>
      <c r="AW421" s="148"/>
      <c r="AX421" s="148"/>
      <c r="AY421" s="148"/>
      <c r="AZ421" s="148"/>
      <c r="BA421" s="148"/>
      <c r="BB421" s="148"/>
      <c r="BC421" s="148"/>
      <c r="BD421" s="148"/>
      <c r="BE421" s="148"/>
      <c r="BF421" s="148"/>
      <c r="BG421" s="148"/>
      <c r="BH421" s="148"/>
    </row>
    <row r="422" spans="1:60" x14ac:dyDescent="0.2">
      <c r="A422" s="163" t="s">
        <v>139</v>
      </c>
      <c r="B422" s="164" t="s">
        <v>104</v>
      </c>
      <c r="C422" s="186" t="s">
        <v>105</v>
      </c>
      <c r="D422" s="165"/>
      <c r="E422" s="166"/>
      <c r="F422" s="167"/>
      <c r="G422" s="167">
        <f>SUMIF(AG423:AG424,"&lt;&gt;NOR",G423:G424)</f>
        <v>0</v>
      </c>
      <c r="H422" s="167"/>
      <c r="I422" s="167">
        <f>SUM(I423:I424)</f>
        <v>0</v>
      </c>
      <c r="J422" s="167"/>
      <c r="K422" s="167">
        <f>SUM(K423:K424)</f>
        <v>0</v>
      </c>
      <c r="L422" s="167"/>
      <c r="M422" s="167">
        <f>SUM(M423:M424)</f>
        <v>0</v>
      </c>
      <c r="N422" s="167"/>
      <c r="O422" s="167">
        <f>SUM(O423:O424)</f>
        <v>0</v>
      </c>
      <c r="P422" s="167"/>
      <c r="Q422" s="167">
        <f>SUM(Q423:Q424)</f>
        <v>0</v>
      </c>
      <c r="R422" s="167"/>
      <c r="S422" s="167"/>
      <c r="T422" s="168"/>
      <c r="U422" s="162"/>
      <c r="V422" s="162">
        <f>SUM(V423:V424)</f>
        <v>0</v>
      </c>
      <c r="W422" s="162"/>
      <c r="X422" s="162"/>
      <c r="AG422" t="s">
        <v>140</v>
      </c>
    </row>
    <row r="423" spans="1:60" outlineLevel="1" x14ac:dyDescent="0.2">
      <c r="A423" s="177">
        <v>125</v>
      </c>
      <c r="B423" s="178" t="s">
        <v>663</v>
      </c>
      <c r="C423" s="189" t="s">
        <v>664</v>
      </c>
      <c r="D423" s="179" t="s">
        <v>464</v>
      </c>
      <c r="E423" s="180">
        <v>1</v>
      </c>
      <c r="F423" s="181"/>
      <c r="G423" s="182">
        <f>ROUND(E423*F423,2)</f>
        <v>0</v>
      </c>
      <c r="H423" s="181"/>
      <c r="I423" s="182">
        <f>ROUND(E423*H423,2)</f>
        <v>0</v>
      </c>
      <c r="J423" s="181"/>
      <c r="K423" s="182">
        <f>ROUND(E423*J423,2)</f>
        <v>0</v>
      </c>
      <c r="L423" s="182">
        <v>21</v>
      </c>
      <c r="M423" s="182">
        <f>G423*(1+L423/100)</f>
        <v>0</v>
      </c>
      <c r="N423" s="182">
        <v>0</v>
      </c>
      <c r="O423" s="182">
        <f>ROUND(E423*N423,2)</f>
        <v>0</v>
      </c>
      <c r="P423" s="182">
        <v>0</v>
      </c>
      <c r="Q423" s="182">
        <f>ROUND(E423*P423,2)</f>
        <v>0</v>
      </c>
      <c r="R423" s="182"/>
      <c r="S423" s="182" t="s">
        <v>286</v>
      </c>
      <c r="T423" s="183" t="s">
        <v>287</v>
      </c>
      <c r="U423" s="158">
        <v>0</v>
      </c>
      <c r="V423" s="158">
        <f>ROUND(E423*U423,2)</f>
        <v>0</v>
      </c>
      <c r="W423" s="158"/>
      <c r="X423" s="158" t="s">
        <v>146</v>
      </c>
      <c r="Y423" s="148"/>
      <c r="Z423" s="148"/>
      <c r="AA423" s="148"/>
      <c r="AB423" s="148"/>
      <c r="AC423" s="148"/>
      <c r="AD423" s="148"/>
      <c r="AE423" s="148"/>
      <c r="AF423" s="148"/>
      <c r="AG423" s="148" t="s">
        <v>147</v>
      </c>
      <c r="AH423" s="148"/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outlineLevel="1" x14ac:dyDescent="0.2">
      <c r="A424" s="177">
        <v>126</v>
      </c>
      <c r="B424" s="178" t="s">
        <v>665</v>
      </c>
      <c r="C424" s="189" t="s">
        <v>666</v>
      </c>
      <c r="D424" s="179" t="s">
        <v>464</v>
      </c>
      <c r="E424" s="180">
        <v>1</v>
      </c>
      <c r="F424" s="181"/>
      <c r="G424" s="182">
        <f>ROUND(E424*F424,2)</f>
        <v>0</v>
      </c>
      <c r="H424" s="181"/>
      <c r="I424" s="182">
        <f>ROUND(E424*H424,2)</f>
        <v>0</v>
      </c>
      <c r="J424" s="181"/>
      <c r="K424" s="182">
        <f>ROUND(E424*J424,2)</f>
        <v>0</v>
      </c>
      <c r="L424" s="182">
        <v>21</v>
      </c>
      <c r="M424" s="182">
        <f>G424*(1+L424/100)</f>
        <v>0</v>
      </c>
      <c r="N424" s="182">
        <v>0</v>
      </c>
      <c r="O424" s="182">
        <f>ROUND(E424*N424,2)</f>
        <v>0</v>
      </c>
      <c r="P424" s="182">
        <v>0</v>
      </c>
      <c r="Q424" s="182">
        <f>ROUND(E424*P424,2)</f>
        <v>0</v>
      </c>
      <c r="R424" s="182"/>
      <c r="S424" s="182" t="s">
        <v>286</v>
      </c>
      <c r="T424" s="183" t="s">
        <v>287</v>
      </c>
      <c r="U424" s="158">
        <v>0</v>
      </c>
      <c r="V424" s="158">
        <f>ROUND(E424*U424,2)</f>
        <v>0</v>
      </c>
      <c r="W424" s="158"/>
      <c r="X424" s="158" t="s">
        <v>146</v>
      </c>
      <c r="Y424" s="148"/>
      <c r="Z424" s="148"/>
      <c r="AA424" s="148"/>
      <c r="AB424" s="148"/>
      <c r="AC424" s="148"/>
      <c r="AD424" s="148"/>
      <c r="AE424" s="148"/>
      <c r="AF424" s="148"/>
      <c r="AG424" s="148" t="s">
        <v>147</v>
      </c>
      <c r="AH424" s="148"/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x14ac:dyDescent="0.2">
      <c r="A425" s="163" t="s">
        <v>139</v>
      </c>
      <c r="B425" s="164" t="s">
        <v>106</v>
      </c>
      <c r="C425" s="186" t="s">
        <v>107</v>
      </c>
      <c r="D425" s="165"/>
      <c r="E425" s="166"/>
      <c r="F425" s="167"/>
      <c r="G425" s="167">
        <f>SUMIF(AG426:AG428,"&lt;&gt;NOR",G426:G428)</f>
        <v>0</v>
      </c>
      <c r="H425" s="167"/>
      <c r="I425" s="167">
        <f>SUM(I426:I428)</f>
        <v>0</v>
      </c>
      <c r="J425" s="167"/>
      <c r="K425" s="167">
        <f>SUM(K426:K428)</f>
        <v>0</v>
      </c>
      <c r="L425" s="167"/>
      <c r="M425" s="167">
        <f>SUM(M426:M428)</f>
        <v>0</v>
      </c>
      <c r="N425" s="167"/>
      <c r="O425" s="167">
        <f>SUM(O426:O428)</f>
        <v>0</v>
      </c>
      <c r="P425" s="167"/>
      <c r="Q425" s="167">
        <f>SUM(Q426:Q428)</f>
        <v>0</v>
      </c>
      <c r="R425" s="167"/>
      <c r="S425" s="167"/>
      <c r="T425" s="168"/>
      <c r="U425" s="162"/>
      <c r="V425" s="162">
        <f>SUM(V426:V428)</f>
        <v>0</v>
      </c>
      <c r="W425" s="162"/>
      <c r="X425" s="162"/>
      <c r="AG425" t="s">
        <v>140</v>
      </c>
    </row>
    <row r="426" spans="1:60" outlineLevel="1" x14ac:dyDescent="0.2">
      <c r="A426" s="177">
        <v>127</v>
      </c>
      <c r="B426" s="178" t="s">
        <v>667</v>
      </c>
      <c r="C426" s="189" t="s">
        <v>668</v>
      </c>
      <c r="D426" s="179" t="s">
        <v>464</v>
      </c>
      <c r="E426" s="180">
        <v>1</v>
      </c>
      <c r="F426" s="181"/>
      <c r="G426" s="182">
        <f>ROUND(E426*F426,2)</f>
        <v>0</v>
      </c>
      <c r="H426" s="181"/>
      <c r="I426" s="182">
        <f>ROUND(E426*H426,2)</f>
        <v>0</v>
      </c>
      <c r="J426" s="181"/>
      <c r="K426" s="182">
        <f>ROUND(E426*J426,2)</f>
        <v>0</v>
      </c>
      <c r="L426" s="182">
        <v>21</v>
      </c>
      <c r="M426" s="182">
        <f>G426*(1+L426/100)</f>
        <v>0</v>
      </c>
      <c r="N426" s="182">
        <v>0</v>
      </c>
      <c r="O426" s="182">
        <f>ROUND(E426*N426,2)</f>
        <v>0</v>
      </c>
      <c r="P426" s="182">
        <v>0</v>
      </c>
      <c r="Q426" s="182">
        <f>ROUND(E426*P426,2)</f>
        <v>0</v>
      </c>
      <c r="R426" s="182"/>
      <c r="S426" s="182" t="s">
        <v>286</v>
      </c>
      <c r="T426" s="183" t="s">
        <v>287</v>
      </c>
      <c r="U426" s="158">
        <v>0</v>
      </c>
      <c r="V426" s="158">
        <f>ROUND(E426*U426,2)</f>
        <v>0</v>
      </c>
      <c r="W426" s="158"/>
      <c r="X426" s="158" t="s">
        <v>146</v>
      </c>
      <c r="Y426" s="148"/>
      <c r="Z426" s="148"/>
      <c r="AA426" s="148"/>
      <c r="AB426" s="148"/>
      <c r="AC426" s="148"/>
      <c r="AD426" s="148"/>
      <c r="AE426" s="148"/>
      <c r="AF426" s="148"/>
      <c r="AG426" s="148" t="s">
        <v>147</v>
      </c>
      <c r="AH426" s="148"/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outlineLevel="1" x14ac:dyDescent="0.2">
      <c r="A427" s="177">
        <v>128</v>
      </c>
      <c r="B427" s="178" t="s">
        <v>669</v>
      </c>
      <c r="C427" s="189" t="s">
        <v>670</v>
      </c>
      <c r="D427" s="179" t="s">
        <v>464</v>
      </c>
      <c r="E427" s="180">
        <v>1</v>
      </c>
      <c r="F427" s="181"/>
      <c r="G427" s="182">
        <f>ROUND(E427*F427,2)</f>
        <v>0</v>
      </c>
      <c r="H427" s="181"/>
      <c r="I427" s="182">
        <f>ROUND(E427*H427,2)</f>
        <v>0</v>
      </c>
      <c r="J427" s="181"/>
      <c r="K427" s="182">
        <f>ROUND(E427*J427,2)</f>
        <v>0</v>
      </c>
      <c r="L427" s="182">
        <v>21</v>
      </c>
      <c r="M427" s="182">
        <f>G427*(1+L427/100)</f>
        <v>0</v>
      </c>
      <c r="N427" s="182">
        <v>0</v>
      </c>
      <c r="O427" s="182">
        <f>ROUND(E427*N427,2)</f>
        <v>0</v>
      </c>
      <c r="P427" s="182">
        <v>0</v>
      </c>
      <c r="Q427" s="182">
        <f>ROUND(E427*P427,2)</f>
        <v>0</v>
      </c>
      <c r="R427" s="182"/>
      <c r="S427" s="182" t="s">
        <v>286</v>
      </c>
      <c r="T427" s="183" t="s">
        <v>287</v>
      </c>
      <c r="U427" s="158">
        <v>0</v>
      </c>
      <c r="V427" s="158">
        <f>ROUND(E427*U427,2)</f>
        <v>0</v>
      </c>
      <c r="W427" s="158"/>
      <c r="X427" s="158" t="s">
        <v>146</v>
      </c>
      <c r="Y427" s="148"/>
      <c r="Z427" s="148"/>
      <c r="AA427" s="148"/>
      <c r="AB427" s="148"/>
      <c r="AC427" s="148"/>
      <c r="AD427" s="148"/>
      <c r="AE427" s="148"/>
      <c r="AF427" s="148"/>
      <c r="AG427" s="148" t="s">
        <v>147</v>
      </c>
      <c r="AH427" s="148"/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48"/>
      <c r="BB427" s="148"/>
      <c r="BC427" s="148"/>
      <c r="BD427" s="148"/>
      <c r="BE427" s="148"/>
      <c r="BF427" s="148"/>
      <c r="BG427" s="148"/>
      <c r="BH427" s="148"/>
    </row>
    <row r="428" spans="1:60" outlineLevel="1" x14ac:dyDescent="0.2">
      <c r="A428" s="177">
        <v>129</v>
      </c>
      <c r="B428" s="178" t="s">
        <v>671</v>
      </c>
      <c r="C428" s="189" t="s">
        <v>672</v>
      </c>
      <c r="D428" s="179" t="s">
        <v>464</v>
      </c>
      <c r="E428" s="180">
        <v>1</v>
      </c>
      <c r="F428" s="181"/>
      <c r="G428" s="182">
        <f>ROUND(E428*F428,2)</f>
        <v>0</v>
      </c>
      <c r="H428" s="181"/>
      <c r="I428" s="182">
        <f>ROUND(E428*H428,2)</f>
        <v>0</v>
      </c>
      <c r="J428" s="181"/>
      <c r="K428" s="182">
        <f>ROUND(E428*J428,2)</f>
        <v>0</v>
      </c>
      <c r="L428" s="182">
        <v>21</v>
      </c>
      <c r="M428" s="182">
        <f>G428*(1+L428/100)</f>
        <v>0</v>
      </c>
      <c r="N428" s="182">
        <v>0</v>
      </c>
      <c r="O428" s="182">
        <f>ROUND(E428*N428,2)</f>
        <v>0</v>
      </c>
      <c r="P428" s="182">
        <v>0</v>
      </c>
      <c r="Q428" s="182">
        <f>ROUND(E428*P428,2)</f>
        <v>0</v>
      </c>
      <c r="R428" s="182"/>
      <c r="S428" s="182" t="s">
        <v>286</v>
      </c>
      <c r="T428" s="183" t="s">
        <v>287</v>
      </c>
      <c r="U428" s="158">
        <v>0</v>
      </c>
      <c r="V428" s="158">
        <f>ROUND(E428*U428,2)</f>
        <v>0</v>
      </c>
      <c r="W428" s="158"/>
      <c r="X428" s="158" t="s">
        <v>146</v>
      </c>
      <c r="Y428" s="148"/>
      <c r="Z428" s="148"/>
      <c r="AA428" s="148"/>
      <c r="AB428" s="148"/>
      <c r="AC428" s="148"/>
      <c r="AD428" s="148"/>
      <c r="AE428" s="148"/>
      <c r="AF428" s="148"/>
      <c r="AG428" s="148" t="s">
        <v>147</v>
      </c>
      <c r="AH428" s="148"/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x14ac:dyDescent="0.2">
      <c r="A429" s="163" t="s">
        <v>139</v>
      </c>
      <c r="B429" s="164" t="s">
        <v>108</v>
      </c>
      <c r="C429" s="186" t="s">
        <v>109</v>
      </c>
      <c r="D429" s="165"/>
      <c r="E429" s="166"/>
      <c r="F429" s="167"/>
      <c r="G429" s="167">
        <f>SUMIF(AG430:AG439,"&lt;&gt;NOR",G430:G439)</f>
        <v>0</v>
      </c>
      <c r="H429" s="167"/>
      <c r="I429" s="167">
        <f>SUM(I430:I439)</f>
        <v>0</v>
      </c>
      <c r="J429" s="167"/>
      <c r="K429" s="167">
        <f>SUM(K430:K439)</f>
        <v>0</v>
      </c>
      <c r="L429" s="167"/>
      <c r="M429" s="167">
        <f>SUM(M430:M439)</f>
        <v>0</v>
      </c>
      <c r="N429" s="167"/>
      <c r="O429" s="167">
        <f>SUM(O430:O439)</f>
        <v>0</v>
      </c>
      <c r="P429" s="167"/>
      <c r="Q429" s="167">
        <f>SUM(Q430:Q439)</f>
        <v>0</v>
      </c>
      <c r="R429" s="167"/>
      <c r="S429" s="167"/>
      <c r="T429" s="168"/>
      <c r="U429" s="162"/>
      <c r="V429" s="162">
        <f>SUM(V430:V439)</f>
        <v>152.74</v>
      </c>
      <c r="W429" s="162"/>
      <c r="X429" s="162"/>
      <c r="AG429" t="s">
        <v>140</v>
      </c>
    </row>
    <row r="430" spans="1:60" outlineLevel="1" x14ac:dyDescent="0.2">
      <c r="A430" s="169">
        <v>130</v>
      </c>
      <c r="B430" s="170" t="s">
        <v>673</v>
      </c>
      <c r="C430" s="187" t="s">
        <v>674</v>
      </c>
      <c r="D430" s="171" t="s">
        <v>179</v>
      </c>
      <c r="E430" s="172">
        <v>77.888379999999998</v>
      </c>
      <c r="F430" s="173"/>
      <c r="G430" s="174">
        <f>ROUND(E430*F430,2)</f>
        <v>0</v>
      </c>
      <c r="H430" s="173"/>
      <c r="I430" s="174">
        <f>ROUND(E430*H430,2)</f>
        <v>0</v>
      </c>
      <c r="J430" s="173"/>
      <c r="K430" s="174">
        <f>ROUND(E430*J430,2)</f>
        <v>0</v>
      </c>
      <c r="L430" s="174">
        <v>21</v>
      </c>
      <c r="M430" s="174">
        <f>G430*(1+L430/100)</f>
        <v>0</v>
      </c>
      <c r="N430" s="174">
        <v>0</v>
      </c>
      <c r="O430" s="174">
        <f>ROUND(E430*N430,2)</f>
        <v>0</v>
      </c>
      <c r="P430" s="174">
        <v>0</v>
      </c>
      <c r="Q430" s="174">
        <f>ROUND(E430*P430,2)</f>
        <v>0</v>
      </c>
      <c r="R430" s="174" t="s">
        <v>244</v>
      </c>
      <c r="S430" s="174" t="s">
        <v>145</v>
      </c>
      <c r="T430" s="175" t="s">
        <v>145</v>
      </c>
      <c r="U430" s="158">
        <v>9.9000000000000005E-2</v>
      </c>
      <c r="V430" s="158">
        <f>ROUND(E430*U430,2)</f>
        <v>7.71</v>
      </c>
      <c r="W430" s="158"/>
      <c r="X430" s="158" t="s">
        <v>675</v>
      </c>
      <c r="Y430" s="148"/>
      <c r="Z430" s="148"/>
      <c r="AA430" s="148"/>
      <c r="AB430" s="148"/>
      <c r="AC430" s="148"/>
      <c r="AD430" s="148"/>
      <c r="AE430" s="148"/>
      <c r="AF430" s="148"/>
      <c r="AG430" s="148" t="s">
        <v>676</v>
      </c>
      <c r="AH430" s="148"/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</row>
    <row r="431" spans="1:60" outlineLevel="1" x14ac:dyDescent="0.2">
      <c r="A431" s="155"/>
      <c r="B431" s="156"/>
      <c r="C431" s="253" t="s">
        <v>677</v>
      </c>
      <c r="D431" s="254"/>
      <c r="E431" s="254"/>
      <c r="F431" s="254"/>
      <c r="G431" s="254"/>
      <c r="H431" s="158"/>
      <c r="I431" s="158"/>
      <c r="J431" s="158"/>
      <c r="K431" s="158"/>
      <c r="L431" s="158"/>
      <c r="M431" s="158"/>
      <c r="N431" s="158"/>
      <c r="O431" s="158"/>
      <c r="P431" s="158"/>
      <c r="Q431" s="158"/>
      <c r="R431" s="158"/>
      <c r="S431" s="158"/>
      <c r="T431" s="158"/>
      <c r="U431" s="158"/>
      <c r="V431" s="158"/>
      <c r="W431" s="158"/>
      <c r="X431" s="158"/>
      <c r="Y431" s="148"/>
      <c r="Z431" s="148"/>
      <c r="AA431" s="148"/>
      <c r="AB431" s="148"/>
      <c r="AC431" s="148"/>
      <c r="AD431" s="148"/>
      <c r="AE431" s="148"/>
      <c r="AF431" s="148"/>
      <c r="AG431" s="148" t="s">
        <v>149</v>
      </c>
      <c r="AH431" s="148"/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</row>
    <row r="432" spans="1:60" outlineLevel="1" x14ac:dyDescent="0.2">
      <c r="A432" s="169">
        <v>131</v>
      </c>
      <c r="B432" s="170" t="s">
        <v>678</v>
      </c>
      <c r="C432" s="187" t="s">
        <v>679</v>
      </c>
      <c r="D432" s="171" t="s">
        <v>179</v>
      </c>
      <c r="E432" s="172">
        <v>77.888379999999998</v>
      </c>
      <c r="F432" s="173"/>
      <c r="G432" s="174">
        <f>ROUND(E432*F432,2)</f>
        <v>0</v>
      </c>
      <c r="H432" s="173"/>
      <c r="I432" s="174">
        <f>ROUND(E432*H432,2)</f>
        <v>0</v>
      </c>
      <c r="J432" s="173"/>
      <c r="K432" s="174">
        <f>ROUND(E432*J432,2)</f>
        <v>0</v>
      </c>
      <c r="L432" s="174">
        <v>21</v>
      </c>
      <c r="M432" s="174">
        <f>G432*(1+L432/100)</f>
        <v>0</v>
      </c>
      <c r="N432" s="174">
        <v>0</v>
      </c>
      <c r="O432" s="174">
        <f>ROUND(E432*N432,2)</f>
        <v>0</v>
      </c>
      <c r="P432" s="174">
        <v>0</v>
      </c>
      <c r="Q432" s="174">
        <f>ROUND(E432*P432,2)</f>
        <v>0</v>
      </c>
      <c r="R432" s="174" t="s">
        <v>305</v>
      </c>
      <c r="S432" s="174" t="s">
        <v>145</v>
      </c>
      <c r="T432" s="175" t="s">
        <v>145</v>
      </c>
      <c r="U432" s="158">
        <v>0.49</v>
      </c>
      <c r="V432" s="158">
        <f>ROUND(E432*U432,2)</f>
        <v>38.17</v>
      </c>
      <c r="W432" s="158"/>
      <c r="X432" s="158" t="s">
        <v>675</v>
      </c>
      <c r="Y432" s="148"/>
      <c r="Z432" s="148"/>
      <c r="AA432" s="148"/>
      <c r="AB432" s="148"/>
      <c r="AC432" s="148"/>
      <c r="AD432" s="148"/>
      <c r="AE432" s="148"/>
      <c r="AF432" s="148"/>
      <c r="AG432" s="148" t="s">
        <v>676</v>
      </c>
      <c r="AH432" s="148"/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</row>
    <row r="433" spans="1:60" outlineLevel="1" x14ac:dyDescent="0.2">
      <c r="A433" s="155"/>
      <c r="B433" s="156"/>
      <c r="C433" s="255" t="s">
        <v>680</v>
      </c>
      <c r="D433" s="256"/>
      <c r="E433" s="256"/>
      <c r="F433" s="256"/>
      <c r="G433" s="256"/>
      <c r="H433" s="158"/>
      <c r="I433" s="158"/>
      <c r="J433" s="158"/>
      <c r="K433" s="158"/>
      <c r="L433" s="158"/>
      <c r="M433" s="158"/>
      <c r="N433" s="158"/>
      <c r="O433" s="158"/>
      <c r="P433" s="158"/>
      <c r="Q433" s="158"/>
      <c r="R433" s="158"/>
      <c r="S433" s="158"/>
      <c r="T433" s="158"/>
      <c r="U433" s="158"/>
      <c r="V433" s="158"/>
      <c r="W433" s="158"/>
      <c r="X433" s="158"/>
      <c r="Y433" s="148"/>
      <c r="Z433" s="148"/>
      <c r="AA433" s="148"/>
      <c r="AB433" s="148"/>
      <c r="AC433" s="148"/>
      <c r="AD433" s="148"/>
      <c r="AE433" s="148"/>
      <c r="AF433" s="148"/>
      <c r="AG433" s="148" t="s">
        <v>217</v>
      </c>
      <c r="AH433" s="148"/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</row>
    <row r="434" spans="1:60" outlineLevel="1" x14ac:dyDescent="0.2">
      <c r="A434" s="177">
        <v>132</v>
      </c>
      <c r="B434" s="178" t="s">
        <v>681</v>
      </c>
      <c r="C434" s="189" t="s">
        <v>682</v>
      </c>
      <c r="D434" s="179" t="s">
        <v>179</v>
      </c>
      <c r="E434" s="180">
        <v>1090.4372599999999</v>
      </c>
      <c r="F434" s="181"/>
      <c r="G434" s="182">
        <f>ROUND(E434*F434,2)</f>
        <v>0</v>
      </c>
      <c r="H434" s="181"/>
      <c r="I434" s="182">
        <f>ROUND(E434*H434,2)</f>
        <v>0</v>
      </c>
      <c r="J434" s="181"/>
      <c r="K434" s="182">
        <f>ROUND(E434*J434,2)</f>
        <v>0</v>
      </c>
      <c r="L434" s="182">
        <v>21</v>
      </c>
      <c r="M434" s="182">
        <f>G434*(1+L434/100)</f>
        <v>0</v>
      </c>
      <c r="N434" s="182">
        <v>0</v>
      </c>
      <c r="O434" s="182">
        <f>ROUND(E434*N434,2)</f>
        <v>0</v>
      </c>
      <c r="P434" s="182">
        <v>0</v>
      </c>
      <c r="Q434" s="182">
        <f>ROUND(E434*P434,2)</f>
        <v>0</v>
      </c>
      <c r="R434" s="182" t="s">
        <v>305</v>
      </c>
      <c r="S434" s="182" t="s">
        <v>145</v>
      </c>
      <c r="T434" s="183" t="s">
        <v>145</v>
      </c>
      <c r="U434" s="158">
        <v>0</v>
      </c>
      <c r="V434" s="158">
        <f>ROUND(E434*U434,2)</f>
        <v>0</v>
      </c>
      <c r="W434" s="158"/>
      <c r="X434" s="158" t="s">
        <v>675</v>
      </c>
      <c r="Y434" s="148"/>
      <c r="Z434" s="148"/>
      <c r="AA434" s="148"/>
      <c r="AB434" s="148"/>
      <c r="AC434" s="148"/>
      <c r="AD434" s="148"/>
      <c r="AE434" s="148"/>
      <c r="AF434" s="148"/>
      <c r="AG434" s="148" t="s">
        <v>676</v>
      </c>
      <c r="AH434" s="148"/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outlineLevel="1" x14ac:dyDescent="0.2">
      <c r="A435" s="177">
        <v>133</v>
      </c>
      <c r="B435" s="178" t="s">
        <v>683</v>
      </c>
      <c r="C435" s="189" t="s">
        <v>684</v>
      </c>
      <c r="D435" s="179" t="s">
        <v>179</v>
      </c>
      <c r="E435" s="180">
        <v>77.888379999999998</v>
      </c>
      <c r="F435" s="181"/>
      <c r="G435" s="182">
        <f>ROUND(E435*F435,2)</f>
        <v>0</v>
      </c>
      <c r="H435" s="181"/>
      <c r="I435" s="182">
        <f>ROUND(E435*H435,2)</f>
        <v>0</v>
      </c>
      <c r="J435" s="181"/>
      <c r="K435" s="182">
        <f>ROUND(E435*J435,2)</f>
        <v>0</v>
      </c>
      <c r="L435" s="182">
        <v>21</v>
      </c>
      <c r="M435" s="182">
        <f>G435*(1+L435/100)</f>
        <v>0</v>
      </c>
      <c r="N435" s="182">
        <v>0</v>
      </c>
      <c r="O435" s="182">
        <f>ROUND(E435*N435,2)</f>
        <v>0</v>
      </c>
      <c r="P435" s="182">
        <v>0</v>
      </c>
      <c r="Q435" s="182">
        <f>ROUND(E435*P435,2)</f>
        <v>0</v>
      </c>
      <c r="R435" s="182" t="s">
        <v>305</v>
      </c>
      <c r="S435" s="182" t="s">
        <v>145</v>
      </c>
      <c r="T435" s="183" t="s">
        <v>145</v>
      </c>
      <c r="U435" s="158">
        <v>0.94199999999999995</v>
      </c>
      <c r="V435" s="158">
        <f>ROUND(E435*U435,2)</f>
        <v>73.37</v>
      </c>
      <c r="W435" s="158"/>
      <c r="X435" s="158" t="s">
        <v>675</v>
      </c>
      <c r="Y435" s="148"/>
      <c r="Z435" s="148"/>
      <c r="AA435" s="148"/>
      <c r="AB435" s="148"/>
      <c r="AC435" s="148"/>
      <c r="AD435" s="148"/>
      <c r="AE435" s="148"/>
      <c r="AF435" s="148"/>
      <c r="AG435" s="148" t="s">
        <v>676</v>
      </c>
      <c r="AH435" s="148"/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</row>
    <row r="436" spans="1:60" ht="22.5" outlineLevel="1" x14ac:dyDescent="0.2">
      <c r="A436" s="177">
        <v>134</v>
      </c>
      <c r="B436" s="178" t="s">
        <v>685</v>
      </c>
      <c r="C436" s="189" t="s">
        <v>686</v>
      </c>
      <c r="D436" s="179" t="s">
        <v>179</v>
      </c>
      <c r="E436" s="180">
        <v>311.55349999999999</v>
      </c>
      <c r="F436" s="181"/>
      <c r="G436" s="182">
        <f>ROUND(E436*F436,2)</f>
        <v>0</v>
      </c>
      <c r="H436" s="181"/>
      <c r="I436" s="182">
        <f>ROUND(E436*H436,2)</f>
        <v>0</v>
      </c>
      <c r="J436" s="181"/>
      <c r="K436" s="182">
        <f>ROUND(E436*J436,2)</f>
        <v>0</v>
      </c>
      <c r="L436" s="182">
        <v>21</v>
      </c>
      <c r="M436" s="182">
        <f>G436*(1+L436/100)</f>
        <v>0</v>
      </c>
      <c r="N436" s="182">
        <v>0</v>
      </c>
      <c r="O436" s="182">
        <f>ROUND(E436*N436,2)</f>
        <v>0</v>
      </c>
      <c r="P436" s="182">
        <v>0</v>
      </c>
      <c r="Q436" s="182">
        <f>ROUND(E436*P436,2)</f>
        <v>0</v>
      </c>
      <c r="R436" s="182" t="s">
        <v>305</v>
      </c>
      <c r="S436" s="182" t="s">
        <v>145</v>
      </c>
      <c r="T436" s="183" t="s">
        <v>145</v>
      </c>
      <c r="U436" s="158">
        <v>0.105</v>
      </c>
      <c r="V436" s="158">
        <f>ROUND(E436*U436,2)</f>
        <v>32.71</v>
      </c>
      <c r="W436" s="158"/>
      <c r="X436" s="158" t="s">
        <v>675</v>
      </c>
      <c r="Y436" s="148"/>
      <c r="Z436" s="148"/>
      <c r="AA436" s="148"/>
      <c r="AB436" s="148"/>
      <c r="AC436" s="148"/>
      <c r="AD436" s="148"/>
      <c r="AE436" s="148"/>
      <c r="AF436" s="148"/>
      <c r="AG436" s="148" t="s">
        <v>676</v>
      </c>
      <c r="AH436" s="148"/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outlineLevel="1" x14ac:dyDescent="0.2">
      <c r="A437" s="177">
        <v>135</v>
      </c>
      <c r="B437" s="178" t="s">
        <v>687</v>
      </c>
      <c r="C437" s="189" t="s">
        <v>688</v>
      </c>
      <c r="D437" s="179" t="s">
        <v>179</v>
      </c>
      <c r="E437" s="180">
        <v>77.888379999999998</v>
      </c>
      <c r="F437" s="181"/>
      <c r="G437" s="182">
        <f>ROUND(E437*F437,2)</f>
        <v>0</v>
      </c>
      <c r="H437" s="181"/>
      <c r="I437" s="182">
        <f>ROUND(E437*H437,2)</f>
        <v>0</v>
      </c>
      <c r="J437" s="181"/>
      <c r="K437" s="182">
        <f>ROUND(E437*J437,2)</f>
        <v>0</v>
      </c>
      <c r="L437" s="182">
        <v>21</v>
      </c>
      <c r="M437" s="182">
        <f>G437*(1+L437/100)</f>
        <v>0</v>
      </c>
      <c r="N437" s="182">
        <v>0</v>
      </c>
      <c r="O437" s="182">
        <f>ROUND(E437*N437,2)</f>
        <v>0</v>
      </c>
      <c r="P437" s="182">
        <v>0</v>
      </c>
      <c r="Q437" s="182">
        <f>ROUND(E437*P437,2)</f>
        <v>0</v>
      </c>
      <c r="R437" s="182" t="s">
        <v>305</v>
      </c>
      <c r="S437" s="182" t="s">
        <v>145</v>
      </c>
      <c r="T437" s="183" t="s">
        <v>145</v>
      </c>
      <c r="U437" s="158">
        <v>0</v>
      </c>
      <c r="V437" s="158">
        <f>ROUND(E437*U437,2)</f>
        <v>0</v>
      </c>
      <c r="W437" s="158"/>
      <c r="X437" s="158" t="s">
        <v>675</v>
      </c>
      <c r="Y437" s="148"/>
      <c r="Z437" s="148"/>
      <c r="AA437" s="148"/>
      <c r="AB437" s="148"/>
      <c r="AC437" s="148"/>
      <c r="AD437" s="148"/>
      <c r="AE437" s="148"/>
      <c r="AF437" s="148"/>
      <c r="AG437" s="148" t="s">
        <v>676</v>
      </c>
      <c r="AH437" s="148"/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</row>
    <row r="438" spans="1:60" outlineLevel="1" x14ac:dyDescent="0.2">
      <c r="A438" s="169">
        <v>136</v>
      </c>
      <c r="B438" s="170" t="s">
        <v>689</v>
      </c>
      <c r="C438" s="187" t="s">
        <v>690</v>
      </c>
      <c r="D438" s="171" t="s">
        <v>179</v>
      </c>
      <c r="E438" s="172">
        <v>77.888379999999998</v>
      </c>
      <c r="F438" s="173"/>
      <c r="G438" s="174">
        <f>ROUND(E438*F438,2)</f>
        <v>0</v>
      </c>
      <c r="H438" s="173"/>
      <c r="I438" s="174">
        <f>ROUND(E438*H438,2)</f>
        <v>0</v>
      </c>
      <c r="J438" s="173"/>
      <c r="K438" s="174">
        <f>ROUND(E438*J438,2)</f>
        <v>0</v>
      </c>
      <c r="L438" s="174">
        <v>21</v>
      </c>
      <c r="M438" s="174">
        <f>G438*(1+L438/100)</f>
        <v>0</v>
      </c>
      <c r="N438" s="174">
        <v>0</v>
      </c>
      <c r="O438" s="174">
        <f>ROUND(E438*N438,2)</f>
        <v>0</v>
      </c>
      <c r="P438" s="174">
        <v>0</v>
      </c>
      <c r="Q438" s="174">
        <f>ROUND(E438*P438,2)</f>
        <v>0</v>
      </c>
      <c r="R438" s="174" t="s">
        <v>691</v>
      </c>
      <c r="S438" s="174" t="s">
        <v>145</v>
      </c>
      <c r="T438" s="175" t="s">
        <v>145</v>
      </c>
      <c r="U438" s="158">
        <v>0.01</v>
      </c>
      <c r="V438" s="158">
        <f>ROUND(E438*U438,2)</f>
        <v>0.78</v>
      </c>
      <c r="W438" s="158"/>
      <c r="X438" s="158" t="s">
        <v>675</v>
      </c>
      <c r="Y438" s="148"/>
      <c r="Z438" s="148"/>
      <c r="AA438" s="148"/>
      <c r="AB438" s="148"/>
      <c r="AC438" s="148"/>
      <c r="AD438" s="148"/>
      <c r="AE438" s="148"/>
      <c r="AF438" s="148"/>
      <c r="AG438" s="148" t="s">
        <v>676</v>
      </c>
      <c r="AH438" s="148"/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</row>
    <row r="439" spans="1:60" outlineLevel="1" x14ac:dyDescent="0.2">
      <c r="A439" s="155"/>
      <c r="B439" s="156"/>
      <c r="C439" s="253" t="s">
        <v>692</v>
      </c>
      <c r="D439" s="254"/>
      <c r="E439" s="254"/>
      <c r="F439" s="254"/>
      <c r="G439" s="254"/>
      <c r="H439" s="158"/>
      <c r="I439" s="158"/>
      <c r="J439" s="158"/>
      <c r="K439" s="158"/>
      <c r="L439" s="158"/>
      <c r="M439" s="158"/>
      <c r="N439" s="158"/>
      <c r="O439" s="158"/>
      <c r="P439" s="158"/>
      <c r="Q439" s="158"/>
      <c r="R439" s="158"/>
      <c r="S439" s="158"/>
      <c r="T439" s="158"/>
      <c r="U439" s="158"/>
      <c r="V439" s="158"/>
      <c r="W439" s="158"/>
      <c r="X439" s="158"/>
      <c r="Y439" s="148"/>
      <c r="Z439" s="148"/>
      <c r="AA439" s="148"/>
      <c r="AB439" s="148"/>
      <c r="AC439" s="148"/>
      <c r="AD439" s="148"/>
      <c r="AE439" s="148"/>
      <c r="AF439" s="148"/>
      <c r="AG439" s="148" t="s">
        <v>149</v>
      </c>
      <c r="AH439" s="148"/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</row>
    <row r="440" spans="1:60" x14ac:dyDescent="0.2">
      <c r="A440" s="163" t="s">
        <v>139</v>
      </c>
      <c r="B440" s="164" t="s">
        <v>111</v>
      </c>
      <c r="C440" s="186" t="s">
        <v>27</v>
      </c>
      <c r="D440" s="165"/>
      <c r="E440" s="166"/>
      <c r="F440" s="167"/>
      <c r="G440" s="167">
        <f>SUMIF(AG441:AG478,"&lt;&gt;NOR",G441:G478)</f>
        <v>0</v>
      </c>
      <c r="H440" s="167"/>
      <c r="I440" s="167">
        <f>SUM(I441:I478)</f>
        <v>0</v>
      </c>
      <c r="J440" s="167"/>
      <c r="K440" s="167">
        <f>SUM(K441:K478)</f>
        <v>0</v>
      </c>
      <c r="L440" s="167"/>
      <c r="M440" s="167">
        <f>SUM(M441:M478)</f>
        <v>0</v>
      </c>
      <c r="N440" s="167"/>
      <c r="O440" s="167">
        <f>SUM(O441:O478)</f>
        <v>0</v>
      </c>
      <c r="P440" s="167"/>
      <c r="Q440" s="167">
        <f>SUM(Q441:Q478)</f>
        <v>0</v>
      </c>
      <c r="R440" s="167"/>
      <c r="S440" s="167"/>
      <c r="T440" s="168"/>
      <c r="U440" s="162"/>
      <c r="V440" s="162">
        <f>SUM(V441:V478)</f>
        <v>0</v>
      </c>
      <c r="W440" s="162"/>
      <c r="X440" s="162"/>
      <c r="AG440" t="s">
        <v>140</v>
      </c>
    </row>
    <row r="441" spans="1:60" outlineLevel="1" x14ac:dyDescent="0.2">
      <c r="A441" s="169">
        <v>137</v>
      </c>
      <c r="B441" s="170" t="s">
        <v>693</v>
      </c>
      <c r="C441" s="187" t="s">
        <v>694</v>
      </c>
      <c r="D441" s="171" t="s">
        <v>464</v>
      </c>
      <c r="E441" s="172">
        <v>1</v>
      </c>
      <c r="F441" s="173"/>
      <c r="G441" s="174">
        <f>ROUND(E441*F441,2)</f>
        <v>0</v>
      </c>
      <c r="H441" s="173"/>
      <c r="I441" s="174">
        <f>ROUND(E441*H441,2)</f>
        <v>0</v>
      </c>
      <c r="J441" s="173"/>
      <c r="K441" s="174">
        <f>ROUND(E441*J441,2)</f>
        <v>0</v>
      </c>
      <c r="L441" s="174">
        <v>21</v>
      </c>
      <c r="M441" s="174">
        <f>G441*(1+L441/100)</f>
        <v>0</v>
      </c>
      <c r="N441" s="174">
        <v>0</v>
      </c>
      <c r="O441" s="174">
        <f>ROUND(E441*N441,2)</f>
        <v>0</v>
      </c>
      <c r="P441" s="174">
        <v>0</v>
      </c>
      <c r="Q441" s="174">
        <f>ROUND(E441*P441,2)</f>
        <v>0</v>
      </c>
      <c r="R441" s="174"/>
      <c r="S441" s="174" t="s">
        <v>286</v>
      </c>
      <c r="T441" s="175" t="s">
        <v>287</v>
      </c>
      <c r="U441" s="158">
        <v>0</v>
      </c>
      <c r="V441" s="158">
        <f>ROUND(E441*U441,2)</f>
        <v>0</v>
      </c>
      <c r="W441" s="158"/>
      <c r="X441" s="158" t="s">
        <v>146</v>
      </c>
      <c r="Y441" s="148"/>
      <c r="Z441" s="148"/>
      <c r="AA441" s="148"/>
      <c r="AB441" s="148"/>
      <c r="AC441" s="148"/>
      <c r="AD441" s="148"/>
      <c r="AE441" s="148"/>
      <c r="AF441" s="148"/>
      <c r="AG441" s="148" t="s">
        <v>147</v>
      </c>
      <c r="AH441" s="148"/>
      <c r="AI441" s="148"/>
      <c r="AJ441" s="148"/>
      <c r="AK441" s="148"/>
      <c r="AL441" s="148"/>
      <c r="AM441" s="148"/>
      <c r="AN441" s="148"/>
      <c r="AO441" s="148"/>
      <c r="AP441" s="148"/>
      <c r="AQ441" s="148"/>
      <c r="AR441" s="148"/>
      <c r="AS441" s="148"/>
      <c r="AT441" s="148"/>
      <c r="AU441" s="148"/>
      <c r="AV441" s="148"/>
      <c r="AW441" s="148"/>
      <c r="AX441" s="148"/>
      <c r="AY441" s="148"/>
      <c r="AZ441" s="148"/>
      <c r="BA441" s="148"/>
      <c r="BB441" s="148"/>
      <c r="BC441" s="148"/>
      <c r="BD441" s="148"/>
      <c r="BE441" s="148"/>
      <c r="BF441" s="148"/>
      <c r="BG441" s="148"/>
      <c r="BH441" s="148"/>
    </row>
    <row r="442" spans="1:60" outlineLevel="1" x14ac:dyDescent="0.2">
      <c r="A442" s="155"/>
      <c r="B442" s="156"/>
      <c r="C442" s="188" t="s">
        <v>695</v>
      </c>
      <c r="D442" s="160"/>
      <c r="E442" s="161"/>
      <c r="F442" s="158"/>
      <c r="G442" s="158"/>
      <c r="H442" s="158"/>
      <c r="I442" s="158"/>
      <c r="J442" s="158"/>
      <c r="K442" s="158"/>
      <c r="L442" s="158"/>
      <c r="M442" s="158"/>
      <c r="N442" s="158"/>
      <c r="O442" s="158"/>
      <c r="P442" s="158"/>
      <c r="Q442" s="158"/>
      <c r="R442" s="158"/>
      <c r="S442" s="158"/>
      <c r="T442" s="158"/>
      <c r="U442" s="158"/>
      <c r="V442" s="158"/>
      <c r="W442" s="158"/>
      <c r="X442" s="158"/>
      <c r="Y442" s="148"/>
      <c r="Z442" s="148"/>
      <c r="AA442" s="148"/>
      <c r="AB442" s="148"/>
      <c r="AC442" s="148"/>
      <c r="AD442" s="148"/>
      <c r="AE442" s="148"/>
      <c r="AF442" s="148"/>
      <c r="AG442" s="148" t="s">
        <v>151</v>
      </c>
      <c r="AH442" s="148">
        <v>0</v>
      </c>
      <c r="AI442" s="148"/>
      <c r="AJ442" s="148"/>
      <c r="AK442" s="148"/>
      <c r="AL442" s="148"/>
      <c r="AM442" s="148"/>
      <c r="AN442" s="148"/>
      <c r="AO442" s="148"/>
      <c r="AP442" s="148"/>
      <c r="AQ442" s="148"/>
      <c r="AR442" s="148"/>
      <c r="AS442" s="148"/>
      <c r="AT442" s="148"/>
      <c r="AU442" s="148"/>
      <c r="AV442" s="148"/>
      <c r="AW442" s="148"/>
      <c r="AX442" s="148"/>
      <c r="AY442" s="148"/>
      <c r="AZ442" s="148"/>
      <c r="BA442" s="148"/>
      <c r="BB442" s="148"/>
      <c r="BC442" s="148"/>
      <c r="BD442" s="148"/>
      <c r="BE442" s="148"/>
      <c r="BF442" s="148"/>
      <c r="BG442" s="148"/>
      <c r="BH442" s="148"/>
    </row>
    <row r="443" spans="1:60" outlineLevel="1" x14ac:dyDescent="0.2">
      <c r="A443" s="155"/>
      <c r="B443" s="156"/>
      <c r="C443" s="188" t="s">
        <v>696</v>
      </c>
      <c r="D443" s="160"/>
      <c r="E443" s="161"/>
      <c r="F443" s="158"/>
      <c r="G443" s="158"/>
      <c r="H443" s="158"/>
      <c r="I443" s="158"/>
      <c r="J443" s="158"/>
      <c r="K443" s="158"/>
      <c r="L443" s="158"/>
      <c r="M443" s="158"/>
      <c r="N443" s="158"/>
      <c r="O443" s="158"/>
      <c r="P443" s="158"/>
      <c r="Q443" s="158"/>
      <c r="R443" s="158"/>
      <c r="S443" s="158"/>
      <c r="T443" s="158"/>
      <c r="U443" s="158"/>
      <c r="V443" s="158"/>
      <c r="W443" s="158"/>
      <c r="X443" s="158"/>
      <c r="Y443" s="148"/>
      <c r="Z443" s="148"/>
      <c r="AA443" s="148"/>
      <c r="AB443" s="148"/>
      <c r="AC443" s="148"/>
      <c r="AD443" s="148"/>
      <c r="AE443" s="148"/>
      <c r="AF443" s="148"/>
      <c r="AG443" s="148" t="s">
        <v>151</v>
      </c>
      <c r="AH443" s="148">
        <v>0</v>
      </c>
      <c r="AI443" s="148"/>
      <c r="AJ443" s="148"/>
      <c r="AK443" s="148"/>
      <c r="AL443" s="148"/>
      <c r="AM443" s="148"/>
      <c r="AN443" s="148"/>
      <c r="AO443" s="148"/>
      <c r="AP443" s="148"/>
      <c r="AQ443" s="148"/>
      <c r="AR443" s="148"/>
      <c r="AS443" s="148"/>
      <c r="AT443" s="148"/>
      <c r="AU443" s="148"/>
      <c r="AV443" s="148"/>
      <c r="AW443" s="148"/>
      <c r="AX443" s="148"/>
      <c r="AY443" s="148"/>
      <c r="AZ443" s="148"/>
      <c r="BA443" s="148"/>
      <c r="BB443" s="148"/>
      <c r="BC443" s="148"/>
      <c r="BD443" s="148"/>
      <c r="BE443" s="148"/>
      <c r="BF443" s="148"/>
      <c r="BG443" s="148"/>
      <c r="BH443" s="148"/>
    </row>
    <row r="444" spans="1:60" outlineLevel="1" x14ac:dyDescent="0.2">
      <c r="A444" s="155"/>
      <c r="B444" s="156"/>
      <c r="C444" s="188" t="s">
        <v>697</v>
      </c>
      <c r="D444" s="160"/>
      <c r="E444" s="161"/>
      <c r="F444" s="158"/>
      <c r="G444" s="158"/>
      <c r="H444" s="158"/>
      <c r="I444" s="158"/>
      <c r="J444" s="158"/>
      <c r="K444" s="158"/>
      <c r="L444" s="158"/>
      <c r="M444" s="158"/>
      <c r="N444" s="158"/>
      <c r="O444" s="158"/>
      <c r="P444" s="158"/>
      <c r="Q444" s="158"/>
      <c r="R444" s="158"/>
      <c r="S444" s="158"/>
      <c r="T444" s="158"/>
      <c r="U444" s="158"/>
      <c r="V444" s="158"/>
      <c r="W444" s="158"/>
      <c r="X444" s="158"/>
      <c r="Y444" s="148"/>
      <c r="Z444" s="148"/>
      <c r="AA444" s="148"/>
      <c r="AB444" s="148"/>
      <c r="AC444" s="148"/>
      <c r="AD444" s="148"/>
      <c r="AE444" s="148"/>
      <c r="AF444" s="148"/>
      <c r="AG444" s="148" t="s">
        <v>151</v>
      </c>
      <c r="AH444" s="148">
        <v>0</v>
      </c>
      <c r="AI444" s="148"/>
      <c r="AJ444" s="148"/>
      <c r="AK444" s="148"/>
      <c r="AL444" s="148"/>
      <c r="AM444" s="148"/>
      <c r="AN444" s="148"/>
      <c r="AO444" s="148"/>
      <c r="AP444" s="148"/>
      <c r="AQ444" s="148"/>
      <c r="AR444" s="148"/>
      <c r="AS444" s="148"/>
      <c r="AT444" s="148"/>
      <c r="AU444" s="148"/>
      <c r="AV444" s="148"/>
      <c r="AW444" s="148"/>
      <c r="AX444" s="148"/>
      <c r="AY444" s="148"/>
      <c r="AZ444" s="148"/>
      <c r="BA444" s="148"/>
      <c r="BB444" s="148"/>
      <c r="BC444" s="148"/>
      <c r="BD444" s="148"/>
      <c r="BE444" s="148"/>
      <c r="BF444" s="148"/>
      <c r="BG444" s="148"/>
      <c r="BH444" s="148"/>
    </row>
    <row r="445" spans="1:60" outlineLevel="1" x14ac:dyDescent="0.2">
      <c r="A445" s="155"/>
      <c r="B445" s="156"/>
      <c r="C445" s="188" t="s">
        <v>698</v>
      </c>
      <c r="D445" s="160"/>
      <c r="E445" s="161">
        <v>1</v>
      </c>
      <c r="F445" s="158"/>
      <c r="G445" s="158"/>
      <c r="H445" s="158"/>
      <c r="I445" s="158"/>
      <c r="J445" s="158"/>
      <c r="K445" s="158"/>
      <c r="L445" s="158"/>
      <c r="M445" s="158"/>
      <c r="N445" s="158"/>
      <c r="O445" s="158"/>
      <c r="P445" s="158"/>
      <c r="Q445" s="158"/>
      <c r="R445" s="158"/>
      <c r="S445" s="158"/>
      <c r="T445" s="158"/>
      <c r="U445" s="158"/>
      <c r="V445" s="158"/>
      <c r="W445" s="158"/>
      <c r="X445" s="158"/>
      <c r="Y445" s="148"/>
      <c r="Z445" s="148"/>
      <c r="AA445" s="148"/>
      <c r="AB445" s="148"/>
      <c r="AC445" s="148"/>
      <c r="AD445" s="148"/>
      <c r="AE445" s="148"/>
      <c r="AF445" s="148"/>
      <c r="AG445" s="148" t="s">
        <v>151</v>
      </c>
      <c r="AH445" s="148">
        <v>0</v>
      </c>
      <c r="AI445" s="148"/>
      <c r="AJ445" s="148"/>
      <c r="AK445" s="148"/>
      <c r="AL445" s="148"/>
      <c r="AM445" s="148"/>
      <c r="AN445" s="148"/>
      <c r="AO445" s="148"/>
      <c r="AP445" s="148"/>
      <c r="AQ445" s="148"/>
      <c r="AR445" s="148"/>
      <c r="AS445" s="148"/>
      <c r="AT445" s="148"/>
      <c r="AU445" s="148"/>
      <c r="AV445" s="148"/>
      <c r="AW445" s="148"/>
      <c r="AX445" s="148"/>
      <c r="AY445" s="148"/>
      <c r="AZ445" s="148"/>
      <c r="BA445" s="148"/>
      <c r="BB445" s="148"/>
      <c r="BC445" s="148"/>
      <c r="BD445" s="148"/>
      <c r="BE445" s="148"/>
      <c r="BF445" s="148"/>
      <c r="BG445" s="148"/>
      <c r="BH445" s="148"/>
    </row>
    <row r="446" spans="1:60" outlineLevel="1" x14ac:dyDescent="0.2">
      <c r="A446" s="169">
        <v>138</v>
      </c>
      <c r="B446" s="170" t="s">
        <v>699</v>
      </c>
      <c r="C446" s="187" t="s">
        <v>700</v>
      </c>
      <c r="D446" s="171" t="s">
        <v>464</v>
      </c>
      <c r="E446" s="172">
        <v>1</v>
      </c>
      <c r="F446" s="173"/>
      <c r="G446" s="174">
        <f>ROUND(E446*F446,2)</f>
        <v>0</v>
      </c>
      <c r="H446" s="173"/>
      <c r="I446" s="174">
        <f>ROUND(E446*H446,2)</f>
        <v>0</v>
      </c>
      <c r="J446" s="173"/>
      <c r="K446" s="174">
        <f>ROUND(E446*J446,2)</f>
        <v>0</v>
      </c>
      <c r="L446" s="174">
        <v>21</v>
      </c>
      <c r="M446" s="174">
        <f>G446*(1+L446/100)</f>
        <v>0</v>
      </c>
      <c r="N446" s="174">
        <v>0</v>
      </c>
      <c r="O446" s="174">
        <f>ROUND(E446*N446,2)</f>
        <v>0</v>
      </c>
      <c r="P446" s="174">
        <v>0</v>
      </c>
      <c r="Q446" s="174">
        <f>ROUND(E446*P446,2)</f>
        <v>0</v>
      </c>
      <c r="R446" s="174"/>
      <c r="S446" s="174" t="s">
        <v>286</v>
      </c>
      <c r="T446" s="175" t="s">
        <v>287</v>
      </c>
      <c r="U446" s="158">
        <v>0</v>
      </c>
      <c r="V446" s="158">
        <f>ROUND(E446*U446,2)</f>
        <v>0</v>
      </c>
      <c r="W446" s="158"/>
      <c r="X446" s="158" t="s">
        <v>146</v>
      </c>
      <c r="Y446" s="148"/>
      <c r="Z446" s="148"/>
      <c r="AA446" s="148"/>
      <c r="AB446" s="148"/>
      <c r="AC446" s="148"/>
      <c r="AD446" s="148"/>
      <c r="AE446" s="148"/>
      <c r="AF446" s="148"/>
      <c r="AG446" s="148" t="s">
        <v>147</v>
      </c>
      <c r="AH446" s="148"/>
      <c r="AI446" s="148"/>
      <c r="AJ446" s="148"/>
      <c r="AK446" s="148"/>
      <c r="AL446" s="148"/>
      <c r="AM446" s="148"/>
      <c r="AN446" s="148"/>
      <c r="AO446" s="148"/>
      <c r="AP446" s="148"/>
      <c r="AQ446" s="148"/>
      <c r="AR446" s="148"/>
      <c r="AS446" s="148"/>
      <c r="AT446" s="148"/>
      <c r="AU446" s="148"/>
      <c r="AV446" s="148"/>
      <c r="AW446" s="148"/>
      <c r="AX446" s="148"/>
      <c r="AY446" s="148"/>
      <c r="AZ446" s="148"/>
      <c r="BA446" s="148"/>
      <c r="BB446" s="148"/>
      <c r="BC446" s="148"/>
      <c r="BD446" s="148"/>
      <c r="BE446" s="148"/>
      <c r="BF446" s="148"/>
      <c r="BG446" s="148"/>
      <c r="BH446" s="148"/>
    </row>
    <row r="447" spans="1:60" outlineLevel="1" x14ac:dyDescent="0.2">
      <c r="A447" s="155"/>
      <c r="B447" s="156"/>
      <c r="C447" s="188" t="s">
        <v>701</v>
      </c>
      <c r="D447" s="160"/>
      <c r="E447" s="161"/>
      <c r="F447" s="158"/>
      <c r="G447" s="158"/>
      <c r="H447" s="158"/>
      <c r="I447" s="158"/>
      <c r="J447" s="158"/>
      <c r="K447" s="158"/>
      <c r="L447" s="158"/>
      <c r="M447" s="158"/>
      <c r="N447" s="158"/>
      <c r="O447" s="158"/>
      <c r="P447" s="158"/>
      <c r="Q447" s="158"/>
      <c r="R447" s="158"/>
      <c r="S447" s="158"/>
      <c r="T447" s="158"/>
      <c r="U447" s="158"/>
      <c r="V447" s="158"/>
      <c r="W447" s="158"/>
      <c r="X447" s="158"/>
      <c r="Y447" s="148"/>
      <c r="Z447" s="148"/>
      <c r="AA447" s="148"/>
      <c r="AB447" s="148"/>
      <c r="AC447" s="148"/>
      <c r="AD447" s="148"/>
      <c r="AE447" s="148"/>
      <c r="AF447" s="148"/>
      <c r="AG447" s="148" t="s">
        <v>151</v>
      </c>
      <c r="AH447" s="148">
        <v>0</v>
      </c>
      <c r="AI447" s="148"/>
      <c r="AJ447" s="148"/>
      <c r="AK447" s="148"/>
      <c r="AL447" s="148"/>
      <c r="AM447" s="148"/>
      <c r="AN447" s="148"/>
      <c r="AO447" s="148"/>
      <c r="AP447" s="148"/>
      <c r="AQ447" s="148"/>
      <c r="AR447" s="148"/>
      <c r="AS447" s="148"/>
      <c r="AT447" s="148"/>
      <c r="AU447" s="148"/>
      <c r="AV447" s="148"/>
      <c r="AW447" s="148"/>
      <c r="AX447" s="148"/>
      <c r="AY447" s="148"/>
      <c r="AZ447" s="148"/>
      <c r="BA447" s="148"/>
      <c r="BB447" s="148"/>
      <c r="BC447" s="148"/>
      <c r="BD447" s="148"/>
      <c r="BE447" s="148"/>
      <c r="BF447" s="148"/>
      <c r="BG447" s="148"/>
      <c r="BH447" s="148"/>
    </row>
    <row r="448" spans="1:60" outlineLevel="1" x14ac:dyDescent="0.2">
      <c r="A448" s="155"/>
      <c r="B448" s="156"/>
      <c r="C448" s="188" t="s">
        <v>702</v>
      </c>
      <c r="D448" s="160"/>
      <c r="E448" s="161"/>
      <c r="F448" s="158"/>
      <c r="G448" s="158"/>
      <c r="H448" s="158"/>
      <c r="I448" s="158"/>
      <c r="J448" s="158"/>
      <c r="K448" s="158"/>
      <c r="L448" s="158"/>
      <c r="M448" s="158"/>
      <c r="N448" s="158"/>
      <c r="O448" s="158"/>
      <c r="P448" s="158"/>
      <c r="Q448" s="158"/>
      <c r="R448" s="158"/>
      <c r="S448" s="158"/>
      <c r="T448" s="158"/>
      <c r="U448" s="158"/>
      <c r="V448" s="158"/>
      <c r="W448" s="158"/>
      <c r="X448" s="158"/>
      <c r="Y448" s="148"/>
      <c r="Z448" s="148"/>
      <c r="AA448" s="148"/>
      <c r="AB448" s="148"/>
      <c r="AC448" s="148"/>
      <c r="AD448" s="148"/>
      <c r="AE448" s="148"/>
      <c r="AF448" s="148"/>
      <c r="AG448" s="148" t="s">
        <v>151</v>
      </c>
      <c r="AH448" s="148">
        <v>0</v>
      </c>
      <c r="AI448" s="148"/>
      <c r="AJ448" s="148"/>
      <c r="AK448" s="148"/>
      <c r="AL448" s="148"/>
      <c r="AM448" s="148"/>
      <c r="AN448" s="148"/>
      <c r="AO448" s="148"/>
      <c r="AP448" s="148"/>
      <c r="AQ448" s="148"/>
      <c r="AR448" s="148"/>
      <c r="AS448" s="148"/>
      <c r="AT448" s="148"/>
      <c r="AU448" s="148"/>
      <c r="AV448" s="148"/>
      <c r="AW448" s="148"/>
      <c r="AX448" s="148"/>
      <c r="AY448" s="148"/>
      <c r="AZ448" s="148"/>
      <c r="BA448" s="148"/>
      <c r="BB448" s="148"/>
      <c r="BC448" s="148"/>
      <c r="BD448" s="148"/>
      <c r="BE448" s="148"/>
      <c r="BF448" s="148"/>
      <c r="BG448" s="148"/>
      <c r="BH448" s="148"/>
    </row>
    <row r="449" spans="1:60" outlineLevel="1" x14ac:dyDescent="0.2">
      <c r="A449" s="155"/>
      <c r="B449" s="156"/>
      <c r="C449" s="188" t="s">
        <v>703</v>
      </c>
      <c r="D449" s="160"/>
      <c r="E449" s="161"/>
      <c r="F449" s="158"/>
      <c r="G449" s="158"/>
      <c r="H449" s="158"/>
      <c r="I449" s="158"/>
      <c r="J449" s="158"/>
      <c r="K449" s="158"/>
      <c r="L449" s="158"/>
      <c r="M449" s="158"/>
      <c r="N449" s="158"/>
      <c r="O449" s="158"/>
      <c r="P449" s="158"/>
      <c r="Q449" s="158"/>
      <c r="R449" s="158"/>
      <c r="S449" s="158"/>
      <c r="T449" s="158"/>
      <c r="U449" s="158"/>
      <c r="V449" s="158"/>
      <c r="W449" s="158"/>
      <c r="X449" s="158"/>
      <c r="Y449" s="148"/>
      <c r="Z449" s="148"/>
      <c r="AA449" s="148"/>
      <c r="AB449" s="148"/>
      <c r="AC449" s="148"/>
      <c r="AD449" s="148"/>
      <c r="AE449" s="148"/>
      <c r="AF449" s="148"/>
      <c r="AG449" s="148" t="s">
        <v>151</v>
      </c>
      <c r="AH449" s="148">
        <v>0</v>
      </c>
      <c r="AI449" s="148"/>
      <c r="AJ449" s="148"/>
      <c r="AK449" s="148"/>
      <c r="AL449" s="148"/>
      <c r="AM449" s="148"/>
      <c r="AN449" s="148"/>
      <c r="AO449" s="148"/>
      <c r="AP449" s="148"/>
      <c r="AQ449" s="148"/>
      <c r="AR449" s="148"/>
      <c r="AS449" s="148"/>
      <c r="AT449" s="148"/>
      <c r="AU449" s="148"/>
      <c r="AV449" s="148"/>
      <c r="AW449" s="148"/>
      <c r="AX449" s="148"/>
      <c r="AY449" s="148"/>
      <c r="AZ449" s="148"/>
      <c r="BA449" s="148"/>
      <c r="BB449" s="148"/>
      <c r="BC449" s="148"/>
      <c r="BD449" s="148"/>
      <c r="BE449" s="148"/>
      <c r="BF449" s="148"/>
      <c r="BG449" s="148"/>
      <c r="BH449" s="148"/>
    </row>
    <row r="450" spans="1:60" outlineLevel="1" x14ac:dyDescent="0.2">
      <c r="A450" s="155"/>
      <c r="B450" s="156"/>
      <c r="C450" s="188" t="s">
        <v>704</v>
      </c>
      <c r="D450" s="160"/>
      <c r="E450" s="161"/>
      <c r="F450" s="158"/>
      <c r="G450" s="158"/>
      <c r="H450" s="158"/>
      <c r="I450" s="158"/>
      <c r="J450" s="158"/>
      <c r="K450" s="158"/>
      <c r="L450" s="158"/>
      <c r="M450" s="158"/>
      <c r="N450" s="158"/>
      <c r="O450" s="158"/>
      <c r="P450" s="158"/>
      <c r="Q450" s="158"/>
      <c r="R450" s="158"/>
      <c r="S450" s="158"/>
      <c r="T450" s="158"/>
      <c r="U450" s="158"/>
      <c r="V450" s="158"/>
      <c r="W450" s="158"/>
      <c r="X450" s="158"/>
      <c r="Y450" s="148"/>
      <c r="Z450" s="148"/>
      <c r="AA450" s="148"/>
      <c r="AB450" s="148"/>
      <c r="AC450" s="148"/>
      <c r="AD450" s="148"/>
      <c r="AE450" s="148"/>
      <c r="AF450" s="148"/>
      <c r="AG450" s="148" t="s">
        <v>151</v>
      </c>
      <c r="AH450" s="148">
        <v>0</v>
      </c>
      <c r="AI450" s="148"/>
      <c r="AJ450" s="148"/>
      <c r="AK450" s="148"/>
      <c r="AL450" s="148"/>
      <c r="AM450" s="148"/>
      <c r="AN450" s="148"/>
      <c r="AO450" s="148"/>
      <c r="AP450" s="148"/>
      <c r="AQ450" s="148"/>
      <c r="AR450" s="148"/>
      <c r="AS450" s="148"/>
      <c r="AT450" s="148"/>
      <c r="AU450" s="148"/>
      <c r="AV450" s="148"/>
      <c r="AW450" s="148"/>
      <c r="AX450" s="148"/>
      <c r="AY450" s="148"/>
      <c r="AZ450" s="148"/>
      <c r="BA450" s="148"/>
      <c r="BB450" s="148"/>
      <c r="BC450" s="148"/>
      <c r="BD450" s="148"/>
      <c r="BE450" s="148"/>
      <c r="BF450" s="148"/>
      <c r="BG450" s="148"/>
      <c r="BH450" s="148"/>
    </row>
    <row r="451" spans="1:60" outlineLevel="1" x14ac:dyDescent="0.2">
      <c r="A451" s="155"/>
      <c r="B451" s="156"/>
      <c r="C451" s="188" t="s">
        <v>698</v>
      </c>
      <c r="D451" s="160"/>
      <c r="E451" s="161">
        <v>1</v>
      </c>
      <c r="F451" s="158"/>
      <c r="G451" s="158"/>
      <c r="H451" s="158"/>
      <c r="I451" s="158"/>
      <c r="J451" s="158"/>
      <c r="K451" s="158"/>
      <c r="L451" s="158"/>
      <c r="M451" s="158"/>
      <c r="N451" s="158"/>
      <c r="O451" s="158"/>
      <c r="P451" s="158"/>
      <c r="Q451" s="158"/>
      <c r="R451" s="158"/>
      <c r="S451" s="158"/>
      <c r="T451" s="158"/>
      <c r="U451" s="158"/>
      <c r="V451" s="158"/>
      <c r="W451" s="158"/>
      <c r="X451" s="158"/>
      <c r="Y451" s="148"/>
      <c r="Z451" s="148"/>
      <c r="AA451" s="148"/>
      <c r="AB451" s="148"/>
      <c r="AC451" s="148"/>
      <c r="AD451" s="148"/>
      <c r="AE451" s="148"/>
      <c r="AF451" s="148"/>
      <c r="AG451" s="148" t="s">
        <v>151</v>
      </c>
      <c r="AH451" s="148">
        <v>0</v>
      </c>
      <c r="AI451" s="148"/>
      <c r="AJ451" s="148"/>
      <c r="AK451" s="148"/>
      <c r="AL451" s="148"/>
      <c r="AM451" s="148"/>
      <c r="AN451" s="148"/>
      <c r="AO451" s="148"/>
      <c r="AP451" s="148"/>
      <c r="AQ451" s="148"/>
      <c r="AR451" s="148"/>
      <c r="AS451" s="148"/>
      <c r="AT451" s="148"/>
      <c r="AU451" s="148"/>
      <c r="AV451" s="148"/>
      <c r="AW451" s="148"/>
      <c r="AX451" s="148"/>
      <c r="AY451" s="148"/>
      <c r="AZ451" s="148"/>
      <c r="BA451" s="148"/>
      <c r="BB451" s="148"/>
      <c r="BC451" s="148"/>
      <c r="BD451" s="148"/>
      <c r="BE451" s="148"/>
      <c r="BF451" s="148"/>
      <c r="BG451" s="148"/>
      <c r="BH451" s="148"/>
    </row>
    <row r="452" spans="1:60" outlineLevel="1" x14ac:dyDescent="0.2">
      <c r="A452" s="169">
        <v>139</v>
      </c>
      <c r="B452" s="170" t="s">
        <v>705</v>
      </c>
      <c r="C452" s="187" t="s">
        <v>706</v>
      </c>
      <c r="D452" s="171" t="s">
        <v>464</v>
      </c>
      <c r="E452" s="172">
        <v>1</v>
      </c>
      <c r="F452" s="173"/>
      <c r="G452" s="174">
        <f>ROUND(E452*F452,2)</f>
        <v>0</v>
      </c>
      <c r="H452" s="173"/>
      <c r="I452" s="174">
        <f>ROUND(E452*H452,2)</f>
        <v>0</v>
      </c>
      <c r="J452" s="173"/>
      <c r="K452" s="174">
        <f>ROUND(E452*J452,2)</f>
        <v>0</v>
      </c>
      <c r="L452" s="174">
        <v>21</v>
      </c>
      <c r="M452" s="174">
        <f>G452*(1+L452/100)</f>
        <v>0</v>
      </c>
      <c r="N452" s="174">
        <v>0</v>
      </c>
      <c r="O452" s="174">
        <f>ROUND(E452*N452,2)</f>
        <v>0</v>
      </c>
      <c r="P452" s="174">
        <v>0</v>
      </c>
      <c r="Q452" s="174">
        <f>ROUND(E452*P452,2)</f>
        <v>0</v>
      </c>
      <c r="R452" s="174"/>
      <c r="S452" s="174" t="s">
        <v>286</v>
      </c>
      <c r="T452" s="175" t="s">
        <v>287</v>
      </c>
      <c r="U452" s="158">
        <v>0</v>
      </c>
      <c r="V452" s="158">
        <f>ROUND(E452*U452,2)</f>
        <v>0</v>
      </c>
      <c r="W452" s="158"/>
      <c r="X452" s="158" t="s">
        <v>146</v>
      </c>
      <c r="Y452" s="148"/>
      <c r="Z452" s="148"/>
      <c r="AA452" s="148"/>
      <c r="AB452" s="148"/>
      <c r="AC452" s="148"/>
      <c r="AD452" s="148"/>
      <c r="AE452" s="148"/>
      <c r="AF452" s="148"/>
      <c r="AG452" s="148" t="s">
        <v>147</v>
      </c>
      <c r="AH452" s="148"/>
      <c r="AI452" s="148"/>
      <c r="AJ452" s="148"/>
      <c r="AK452" s="148"/>
      <c r="AL452" s="148"/>
      <c r="AM452" s="148"/>
      <c r="AN452" s="148"/>
      <c r="AO452" s="148"/>
      <c r="AP452" s="148"/>
      <c r="AQ452" s="148"/>
      <c r="AR452" s="148"/>
      <c r="AS452" s="148"/>
      <c r="AT452" s="148"/>
      <c r="AU452" s="148"/>
      <c r="AV452" s="148"/>
      <c r="AW452" s="148"/>
      <c r="AX452" s="148"/>
      <c r="AY452" s="148"/>
      <c r="AZ452" s="148"/>
      <c r="BA452" s="148"/>
      <c r="BB452" s="148"/>
      <c r="BC452" s="148"/>
      <c r="BD452" s="148"/>
      <c r="BE452" s="148"/>
      <c r="BF452" s="148"/>
      <c r="BG452" s="148"/>
      <c r="BH452" s="148"/>
    </row>
    <row r="453" spans="1:60" outlineLevel="1" x14ac:dyDescent="0.2">
      <c r="A453" s="155"/>
      <c r="B453" s="156"/>
      <c r="C453" s="188" t="s">
        <v>707</v>
      </c>
      <c r="D453" s="160"/>
      <c r="E453" s="161"/>
      <c r="F453" s="158"/>
      <c r="G453" s="158"/>
      <c r="H453" s="158"/>
      <c r="I453" s="158"/>
      <c r="J453" s="158"/>
      <c r="K453" s="158"/>
      <c r="L453" s="158"/>
      <c r="M453" s="158"/>
      <c r="N453" s="158"/>
      <c r="O453" s="158"/>
      <c r="P453" s="158"/>
      <c r="Q453" s="158"/>
      <c r="R453" s="158"/>
      <c r="S453" s="158"/>
      <c r="T453" s="158"/>
      <c r="U453" s="158"/>
      <c r="V453" s="158"/>
      <c r="W453" s="158"/>
      <c r="X453" s="158"/>
      <c r="Y453" s="148"/>
      <c r="Z453" s="148"/>
      <c r="AA453" s="148"/>
      <c r="AB453" s="148"/>
      <c r="AC453" s="148"/>
      <c r="AD453" s="148"/>
      <c r="AE453" s="148"/>
      <c r="AF453" s="148"/>
      <c r="AG453" s="148" t="s">
        <v>151</v>
      </c>
      <c r="AH453" s="148">
        <v>0</v>
      </c>
      <c r="AI453" s="148"/>
      <c r="AJ453" s="148"/>
      <c r="AK453" s="148"/>
      <c r="AL453" s="148"/>
      <c r="AM453" s="148"/>
      <c r="AN453" s="148"/>
      <c r="AO453" s="148"/>
      <c r="AP453" s="148"/>
      <c r="AQ453" s="148"/>
      <c r="AR453" s="148"/>
      <c r="AS453" s="148"/>
      <c r="AT453" s="148"/>
      <c r="AU453" s="148"/>
      <c r="AV453" s="148"/>
      <c r="AW453" s="148"/>
      <c r="AX453" s="148"/>
      <c r="AY453" s="148"/>
      <c r="AZ453" s="148"/>
      <c r="BA453" s="148"/>
      <c r="BB453" s="148"/>
      <c r="BC453" s="148"/>
      <c r="BD453" s="148"/>
      <c r="BE453" s="148"/>
      <c r="BF453" s="148"/>
      <c r="BG453" s="148"/>
      <c r="BH453" s="148"/>
    </row>
    <row r="454" spans="1:60" outlineLevel="1" x14ac:dyDescent="0.2">
      <c r="A454" s="155"/>
      <c r="B454" s="156"/>
      <c r="C454" s="188" t="s">
        <v>708</v>
      </c>
      <c r="D454" s="160"/>
      <c r="E454" s="161"/>
      <c r="F454" s="158"/>
      <c r="G454" s="158"/>
      <c r="H454" s="158"/>
      <c r="I454" s="158"/>
      <c r="J454" s="158"/>
      <c r="K454" s="158"/>
      <c r="L454" s="158"/>
      <c r="M454" s="158"/>
      <c r="N454" s="158"/>
      <c r="O454" s="158"/>
      <c r="P454" s="158"/>
      <c r="Q454" s="158"/>
      <c r="R454" s="158"/>
      <c r="S454" s="158"/>
      <c r="T454" s="158"/>
      <c r="U454" s="158"/>
      <c r="V454" s="158"/>
      <c r="W454" s="158"/>
      <c r="X454" s="158"/>
      <c r="Y454" s="148"/>
      <c r="Z454" s="148"/>
      <c r="AA454" s="148"/>
      <c r="AB454" s="148"/>
      <c r="AC454" s="148"/>
      <c r="AD454" s="148"/>
      <c r="AE454" s="148"/>
      <c r="AF454" s="148"/>
      <c r="AG454" s="148" t="s">
        <v>151</v>
      </c>
      <c r="AH454" s="148">
        <v>0</v>
      </c>
      <c r="AI454" s="148"/>
      <c r="AJ454" s="148"/>
      <c r="AK454" s="148"/>
      <c r="AL454" s="148"/>
      <c r="AM454" s="148"/>
      <c r="AN454" s="148"/>
      <c r="AO454" s="148"/>
      <c r="AP454" s="148"/>
      <c r="AQ454" s="148"/>
      <c r="AR454" s="148"/>
      <c r="AS454" s="148"/>
      <c r="AT454" s="148"/>
      <c r="AU454" s="148"/>
      <c r="AV454" s="148"/>
      <c r="AW454" s="148"/>
      <c r="AX454" s="148"/>
      <c r="AY454" s="148"/>
      <c r="AZ454" s="148"/>
      <c r="BA454" s="148"/>
      <c r="BB454" s="148"/>
      <c r="BC454" s="148"/>
      <c r="BD454" s="148"/>
      <c r="BE454" s="148"/>
      <c r="BF454" s="148"/>
      <c r="BG454" s="148"/>
      <c r="BH454" s="148"/>
    </row>
    <row r="455" spans="1:60" outlineLevel="1" x14ac:dyDescent="0.2">
      <c r="A455" s="155"/>
      <c r="B455" s="156"/>
      <c r="C455" s="188" t="s">
        <v>709</v>
      </c>
      <c r="D455" s="160"/>
      <c r="E455" s="161"/>
      <c r="F455" s="158"/>
      <c r="G455" s="158"/>
      <c r="H455" s="158"/>
      <c r="I455" s="158"/>
      <c r="J455" s="158"/>
      <c r="K455" s="158"/>
      <c r="L455" s="158"/>
      <c r="M455" s="158"/>
      <c r="N455" s="158"/>
      <c r="O455" s="158"/>
      <c r="P455" s="158"/>
      <c r="Q455" s="158"/>
      <c r="R455" s="158"/>
      <c r="S455" s="158"/>
      <c r="T455" s="158"/>
      <c r="U455" s="158"/>
      <c r="V455" s="158"/>
      <c r="W455" s="158"/>
      <c r="X455" s="158"/>
      <c r="Y455" s="148"/>
      <c r="Z455" s="148"/>
      <c r="AA455" s="148"/>
      <c r="AB455" s="148"/>
      <c r="AC455" s="148"/>
      <c r="AD455" s="148"/>
      <c r="AE455" s="148"/>
      <c r="AF455" s="148"/>
      <c r="AG455" s="148" t="s">
        <v>151</v>
      </c>
      <c r="AH455" s="148">
        <v>0</v>
      </c>
      <c r="AI455" s="148"/>
      <c r="AJ455" s="148"/>
      <c r="AK455" s="148"/>
      <c r="AL455" s="148"/>
      <c r="AM455" s="148"/>
      <c r="AN455" s="148"/>
      <c r="AO455" s="148"/>
      <c r="AP455" s="148"/>
      <c r="AQ455" s="148"/>
      <c r="AR455" s="148"/>
      <c r="AS455" s="148"/>
      <c r="AT455" s="148"/>
      <c r="AU455" s="148"/>
      <c r="AV455" s="148"/>
      <c r="AW455" s="148"/>
      <c r="AX455" s="148"/>
      <c r="AY455" s="148"/>
      <c r="AZ455" s="148"/>
      <c r="BA455" s="148"/>
      <c r="BB455" s="148"/>
      <c r="BC455" s="148"/>
      <c r="BD455" s="148"/>
      <c r="BE455" s="148"/>
      <c r="BF455" s="148"/>
      <c r="BG455" s="148"/>
      <c r="BH455" s="148"/>
    </row>
    <row r="456" spans="1:60" outlineLevel="1" x14ac:dyDescent="0.2">
      <c r="A456" s="155"/>
      <c r="B456" s="156"/>
      <c r="C456" s="188" t="s">
        <v>698</v>
      </c>
      <c r="D456" s="160"/>
      <c r="E456" s="161">
        <v>1</v>
      </c>
      <c r="F456" s="158"/>
      <c r="G456" s="158"/>
      <c r="H456" s="158"/>
      <c r="I456" s="158"/>
      <c r="J456" s="158"/>
      <c r="K456" s="158"/>
      <c r="L456" s="158"/>
      <c r="M456" s="158"/>
      <c r="N456" s="158"/>
      <c r="O456" s="158"/>
      <c r="P456" s="158"/>
      <c r="Q456" s="158"/>
      <c r="R456" s="158"/>
      <c r="S456" s="158"/>
      <c r="T456" s="158"/>
      <c r="U456" s="158"/>
      <c r="V456" s="158"/>
      <c r="W456" s="158"/>
      <c r="X456" s="158"/>
      <c r="Y456" s="148"/>
      <c r="Z456" s="148"/>
      <c r="AA456" s="148"/>
      <c r="AB456" s="148"/>
      <c r="AC456" s="148"/>
      <c r="AD456" s="148"/>
      <c r="AE456" s="148"/>
      <c r="AF456" s="148"/>
      <c r="AG456" s="148" t="s">
        <v>151</v>
      </c>
      <c r="AH456" s="148">
        <v>0</v>
      </c>
      <c r="AI456" s="148"/>
      <c r="AJ456" s="148"/>
      <c r="AK456" s="148"/>
      <c r="AL456" s="148"/>
      <c r="AM456" s="148"/>
      <c r="AN456" s="148"/>
      <c r="AO456" s="148"/>
      <c r="AP456" s="148"/>
      <c r="AQ456" s="148"/>
      <c r="AR456" s="148"/>
      <c r="AS456" s="148"/>
      <c r="AT456" s="148"/>
      <c r="AU456" s="148"/>
      <c r="AV456" s="148"/>
      <c r="AW456" s="148"/>
      <c r="AX456" s="148"/>
      <c r="AY456" s="148"/>
      <c r="AZ456" s="148"/>
      <c r="BA456" s="148"/>
      <c r="BB456" s="148"/>
      <c r="BC456" s="148"/>
      <c r="BD456" s="148"/>
      <c r="BE456" s="148"/>
      <c r="BF456" s="148"/>
      <c r="BG456" s="148"/>
      <c r="BH456" s="148"/>
    </row>
    <row r="457" spans="1:60" outlineLevel="1" x14ac:dyDescent="0.2">
      <c r="A457" s="169">
        <v>140</v>
      </c>
      <c r="B457" s="170" t="s">
        <v>710</v>
      </c>
      <c r="C457" s="187" t="s">
        <v>711</v>
      </c>
      <c r="D457" s="171" t="s">
        <v>464</v>
      </c>
      <c r="E457" s="172">
        <v>1</v>
      </c>
      <c r="F457" s="173"/>
      <c r="G457" s="174">
        <f>ROUND(E457*F457,2)</f>
        <v>0</v>
      </c>
      <c r="H457" s="173"/>
      <c r="I457" s="174">
        <f>ROUND(E457*H457,2)</f>
        <v>0</v>
      </c>
      <c r="J457" s="173"/>
      <c r="K457" s="174">
        <f>ROUND(E457*J457,2)</f>
        <v>0</v>
      </c>
      <c r="L457" s="174">
        <v>21</v>
      </c>
      <c r="M457" s="174">
        <f>G457*(1+L457/100)</f>
        <v>0</v>
      </c>
      <c r="N457" s="174">
        <v>0</v>
      </c>
      <c r="O457" s="174">
        <f>ROUND(E457*N457,2)</f>
        <v>0</v>
      </c>
      <c r="P457" s="174">
        <v>0</v>
      </c>
      <c r="Q457" s="174">
        <f>ROUND(E457*P457,2)</f>
        <v>0</v>
      </c>
      <c r="R457" s="174"/>
      <c r="S457" s="174" t="s">
        <v>286</v>
      </c>
      <c r="T457" s="175" t="s">
        <v>287</v>
      </c>
      <c r="U457" s="158">
        <v>0</v>
      </c>
      <c r="V457" s="158">
        <f>ROUND(E457*U457,2)</f>
        <v>0</v>
      </c>
      <c r="W457" s="158"/>
      <c r="X457" s="158" t="s">
        <v>146</v>
      </c>
      <c r="Y457" s="148"/>
      <c r="Z457" s="148"/>
      <c r="AA457" s="148"/>
      <c r="AB457" s="148"/>
      <c r="AC457" s="148"/>
      <c r="AD457" s="148"/>
      <c r="AE457" s="148"/>
      <c r="AF457" s="148"/>
      <c r="AG457" s="148" t="s">
        <v>147</v>
      </c>
      <c r="AH457" s="148"/>
      <c r="AI457" s="148"/>
      <c r="AJ457" s="148"/>
      <c r="AK457" s="148"/>
      <c r="AL457" s="148"/>
      <c r="AM457" s="148"/>
      <c r="AN457" s="148"/>
      <c r="AO457" s="148"/>
      <c r="AP457" s="148"/>
      <c r="AQ457" s="148"/>
      <c r="AR457" s="148"/>
      <c r="AS457" s="148"/>
      <c r="AT457" s="148"/>
      <c r="AU457" s="148"/>
      <c r="AV457" s="148"/>
      <c r="AW457" s="148"/>
      <c r="AX457" s="148"/>
      <c r="AY457" s="148"/>
      <c r="AZ457" s="148"/>
      <c r="BA457" s="148"/>
      <c r="BB457" s="148"/>
      <c r="BC457" s="148"/>
      <c r="BD457" s="148"/>
      <c r="BE457" s="148"/>
      <c r="BF457" s="148"/>
      <c r="BG457" s="148"/>
      <c r="BH457" s="148"/>
    </row>
    <row r="458" spans="1:60" outlineLevel="1" x14ac:dyDescent="0.2">
      <c r="A458" s="155"/>
      <c r="B458" s="156"/>
      <c r="C458" s="188" t="s">
        <v>712</v>
      </c>
      <c r="D458" s="160"/>
      <c r="E458" s="161"/>
      <c r="F458" s="158"/>
      <c r="G458" s="158"/>
      <c r="H458" s="158"/>
      <c r="I458" s="158"/>
      <c r="J458" s="158"/>
      <c r="K458" s="158"/>
      <c r="L458" s="158"/>
      <c r="M458" s="158"/>
      <c r="N458" s="158"/>
      <c r="O458" s="158"/>
      <c r="P458" s="158"/>
      <c r="Q458" s="158"/>
      <c r="R458" s="158"/>
      <c r="S458" s="158"/>
      <c r="T458" s="158"/>
      <c r="U458" s="158"/>
      <c r="V458" s="158"/>
      <c r="W458" s="158"/>
      <c r="X458" s="158"/>
      <c r="Y458" s="148"/>
      <c r="Z458" s="148"/>
      <c r="AA458" s="148"/>
      <c r="AB458" s="148"/>
      <c r="AC458" s="148"/>
      <c r="AD458" s="148"/>
      <c r="AE458" s="148"/>
      <c r="AF458" s="148"/>
      <c r="AG458" s="148" t="s">
        <v>151</v>
      </c>
      <c r="AH458" s="148">
        <v>0</v>
      </c>
      <c r="AI458" s="148"/>
      <c r="AJ458" s="148"/>
      <c r="AK458" s="148"/>
      <c r="AL458" s="148"/>
      <c r="AM458" s="148"/>
      <c r="AN458" s="148"/>
      <c r="AO458" s="148"/>
      <c r="AP458" s="148"/>
      <c r="AQ458" s="148"/>
      <c r="AR458" s="148"/>
      <c r="AS458" s="148"/>
      <c r="AT458" s="148"/>
      <c r="AU458" s="148"/>
      <c r="AV458" s="148"/>
      <c r="AW458" s="148"/>
      <c r="AX458" s="148"/>
      <c r="AY458" s="148"/>
      <c r="AZ458" s="148"/>
      <c r="BA458" s="148"/>
      <c r="BB458" s="148"/>
      <c r="BC458" s="148"/>
      <c r="BD458" s="148"/>
      <c r="BE458" s="148"/>
      <c r="BF458" s="148"/>
      <c r="BG458" s="148"/>
      <c r="BH458" s="148"/>
    </row>
    <row r="459" spans="1:60" outlineLevel="1" x14ac:dyDescent="0.2">
      <c r="A459" s="155"/>
      <c r="B459" s="156"/>
      <c r="C459" s="188" t="s">
        <v>713</v>
      </c>
      <c r="D459" s="160"/>
      <c r="E459" s="161"/>
      <c r="F459" s="158"/>
      <c r="G459" s="158"/>
      <c r="H459" s="158"/>
      <c r="I459" s="158"/>
      <c r="J459" s="158"/>
      <c r="K459" s="158"/>
      <c r="L459" s="158"/>
      <c r="M459" s="158"/>
      <c r="N459" s="158"/>
      <c r="O459" s="158"/>
      <c r="P459" s="158"/>
      <c r="Q459" s="158"/>
      <c r="R459" s="158"/>
      <c r="S459" s="158"/>
      <c r="T459" s="158"/>
      <c r="U459" s="158"/>
      <c r="V459" s="158"/>
      <c r="W459" s="158"/>
      <c r="X459" s="158"/>
      <c r="Y459" s="148"/>
      <c r="Z459" s="148"/>
      <c r="AA459" s="148"/>
      <c r="AB459" s="148"/>
      <c r="AC459" s="148"/>
      <c r="AD459" s="148"/>
      <c r="AE459" s="148"/>
      <c r="AF459" s="148"/>
      <c r="AG459" s="148" t="s">
        <v>151</v>
      </c>
      <c r="AH459" s="148">
        <v>0</v>
      </c>
      <c r="AI459" s="148"/>
      <c r="AJ459" s="148"/>
      <c r="AK459" s="148"/>
      <c r="AL459" s="148"/>
      <c r="AM459" s="148"/>
      <c r="AN459" s="148"/>
      <c r="AO459" s="148"/>
      <c r="AP459" s="148"/>
      <c r="AQ459" s="148"/>
      <c r="AR459" s="148"/>
      <c r="AS459" s="148"/>
      <c r="AT459" s="148"/>
      <c r="AU459" s="148"/>
      <c r="AV459" s="148"/>
      <c r="AW459" s="148"/>
      <c r="AX459" s="148"/>
      <c r="AY459" s="148"/>
      <c r="AZ459" s="148"/>
      <c r="BA459" s="148"/>
      <c r="BB459" s="148"/>
      <c r="BC459" s="148"/>
      <c r="BD459" s="148"/>
      <c r="BE459" s="148"/>
      <c r="BF459" s="148"/>
      <c r="BG459" s="148"/>
      <c r="BH459" s="148"/>
    </row>
    <row r="460" spans="1:60" outlineLevel="1" x14ac:dyDescent="0.2">
      <c r="A460" s="155"/>
      <c r="B460" s="156"/>
      <c r="C460" s="188" t="s">
        <v>714</v>
      </c>
      <c r="D460" s="160"/>
      <c r="E460" s="161"/>
      <c r="F460" s="158"/>
      <c r="G460" s="158"/>
      <c r="H460" s="158"/>
      <c r="I460" s="158"/>
      <c r="J460" s="158"/>
      <c r="K460" s="158"/>
      <c r="L460" s="158"/>
      <c r="M460" s="158"/>
      <c r="N460" s="158"/>
      <c r="O460" s="158"/>
      <c r="P460" s="158"/>
      <c r="Q460" s="158"/>
      <c r="R460" s="158"/>
      <c r="S460" s="158"/>
      <c r="T460" s="158"/>
      <c r="U460" s="158"/>
      <c r="V460" s="158"/>
      <c r="W460" s="158"/>
      <c r="X460" s="158"/>
      <c r="Y460" s="148"/>
      <c r="Z460" s="148"/>
      <c r="AA460" s="148"/>
      <c r="AB460" s="148"/>
      <c r="AC460" s="148"/>
      <c r="AD460" s="148"/>
      <c r="AE460" s="148"/>
      <c r="AF460" s="148"/>
      <c r="AG460" s="148" t="s">
        <v>151</v>
      </c>
      <c r="AH460" s="148">
        <v>0</v>
      </c>
      <c r="AI460" s="148"/>
      <c r="AJ460" s="148"/>
      <c r="AK460" s="148"/>
      <c r="AL460" s="148"/>
      <c r="AM460" s="148"/>
      <c r="AN460" s="148"/>
      <c r="AO460" s="148"/>
      <c r="AP460" s="148"/>
      <c r="AQ460" s="148"/>
      <c r="AR460" s="148"/>
      <c r="AS460" s="148"/>
      <c r="AT460" s="148"/>
      <c r="AU460" s="148"/>
      <c r="AV460" s="148"/>
      <c r="AW460" s="148"/>
      <c r="AX460" s="148"/>
      <c r="AY460" s="148"/>
      <c r="AZ460" s="148"/>
      <c r="BA460" s="148"/>
      <c r="BB460" s="148"/>
      <c r="BC460" s="148"/>
      <c r="BD460" s="148"/>
      <c r="BE460" s="148"/>
      <c r="BF460" s="148"/>
      <c r="BG460" s="148"/>
      <c r="BH460" s="148"/>
    </row>
    <row r="461" spans="1:60" outlineLevel="1" x14ac:dyDescent="0.2">
      <c r="A461" s="155"/>
      <c r="B461" s="156"/>
      <c r="C461" s="188" t="s">
        <v>715</v>
      </c>
      <c r="D461" s="160"/>
      <c r="E461" s="161"/>
      <c r="F461" s="158"/>
      <c r="G461" s="158"/>
      <c r="H461" s="158"/>
      <c r="I461" s="158"/>
      <c r="J461" s="158"/>
      <c r="K461" s="158"/>
      <c r="L461" s="158"/>
      <c r="M461" s="158"/>
      <c r="N461" s="158"/>
      <c r="O461" s="158"/>
      <c r="P461" s="158"/>
      <c r="Q461" s="158"/>
      <c r="R461" s="158"/>
      <c r="S461" s="158"/>
      <c r="T461" s="158"/>
      <c r="U461" s="158"/>
      <c r="V461" s="158"/>
      <c r="W461" s="158"/>
      <c r="X461" s="158"/>
      <c r="Y461" s="148"/>
      <c r="Z461" s="148"/>
      <c r="AA461" s="148"/>
      <c r="AB461" s="148"/>
      <c r="AC461" s="148"/>
      <c r="AD461" s="148"/>
      <c r="AE461" s="148"/>
      <c r="AF461" s="148"/>
      <c r="AG461" s="148" t="s">
        <v>151</v>
      </c>
      <c r="AH461" s="148">
        <v>0</v>
      </c>
      <c r="AI461" s="148"/>
      <c r="AJ461" s="148"/>
      <c r="AK461" s="148"/>
      <c r="AL461" s="148"/>
      <c r="AM461" s="148"/>
      <c r="AN461" s="148"/>
      <c r="AO461" s="148"/>
      <c r="AP461" s="148"/>
      <c r="AQ461" s="148"/>
      <c r="AR461" s="148"/>
      <c r="AS461" s="148"/>
      <c r="AT461" s="148"/>
      <c r="AU461" s="148"/>
      <c r="AV461" s="148"/>
      <c r="AW461" s="148"/>
      <c r="AX461" s="148"/>
      <c r="AY461" s="148"/>
      <c r="AZ461" s="148"/>
      <c r="BA461" s="148"/>
      <c r="BB461" s="148"/>
      <c r="BC461" s="148"/>
      <c r="BD461" s="148"/>
      <c r="BE461" s="148"/>
      <c r="BF461" s="148"/>
      <c r="BG461" s="148"/>
      <c r="BH461" s="148"/>
    </row>
    <row r="462" spans="1:60" outlineLevel="1" x14ac:dyDescent="0.2">
      <c r="A462" s="155"/>
      <c r="B462" s="156"/>
      <c r="C462" s="188" t="s">
        <v>716</v>
      </c>
      <c r="D462" s="160"/>
      <c r="E462" s="161"/>
      <c r="F462" s="158"/>
      <c r="G462" s="158"/>
      <c r="H462" s="158"/>
      <c r="I462" s="158"/>
      <c r="J462" s="158"/>
      <c r="K462" s="158"/>
      <c r="L462" s="158"/>
      <c r="M462" s="158"/>
      <c r="N462" s="158"/>
      <c r="O462" s="158"/>
      <c r="P462" s="158"/>
      <c r="Q462" s="158"/>
      <c r="R462" s="158"/>
      <c r="S462" s="158"/>
      <c r="T462" s="158"/>
      <c r="U462" s="158"/>
      <c r="V462" s="158"/>
      <c r="W462" s="158"/>
      <c r="X462" s="158"/>
      <c r="Y462" s="148"/>
      <c r="Z462" s="148"/>
      <c r="AA462" s="148"/>
      <c r="AB462" s="148"/>
      <c r="AC462" s="148"/>
      <c r="AD462" s="148"/>
      <c r="AE462" s="148"/>
      <c r="AF462" s="148"/>
      <c r="AG462" s="148" t="s">
        <v>151</v>
      </c>
      <c r="AH462" s="148">
        <v>0</v>
      </c>
      <c r="AI462" s="148"/>
      <c r="AJ462" s="148"/>
      <c r="AK462" s="148"/>
      <c r="AL462" s="148"/>
      <c r="AM462" s="148"/>
      <c r="AN462" s="148"/>
      <c r="AO462" s="148"/>
      <c r="AP462" s="148"/>
      <c r="AQ462" s="148"/>
      <c r="AR462" s="148"/>
      <c r="AS462" s="148"/>
      <c r="AT462" s="148"/>
      <c r="AU462" s="148"/>
      <c r="AV462" s="148"/>
      <c r="AW462" s="148"/>
      <c r="AX462" s="148"/>
      <c r="AY462" s="148"/>
      <c r="AZ462" s="148"/>
      <c r="BA462" s="148"/>
      <c r="BB462" s="148"/>
      <c r="BC462" s="148"/>
      <c r="BD462" s="148"/>
      <c r="BE462" s="148"/>
      <c r="BF462" s="148"/>
      <c r="BG462" s="148"/>
      <c r="BH462" s="148"/>
    </row>
    <row r="463" spans="1:60" outlineLevel="1" x14ac:dyDescent="0.2">
      <c r="A463" s="155"/>
      <c r="B463" s="156"/>
      <c r="C463" s="188" t="s">
        <v>717</v>
      </c>
      <c r="D463" s="160"/>
      <c r="E463" s="161"/>
      <c r="F463" s="158"/>
      <c r="G463" s="158"/>
      <c r="H463" s="158"/>
      <c r="I463" s="158"/>
      <c r="J463" s="158"/>
      <c r="K463" s="158"/>
      <c r="L463" s="158"/>
      <c r="M463" s="158"/>
      <c r="N463" s="158"/>
      <c r="O463" s="158"/>
      <c r="P463" s="158"/>
      <c r="Q463" s="158"/>
      <c r="R463" s="158"/>
      <c r="S463" s="158"/>
      <c r="T463" s="158"/>
      <c r="U463" s="158"/>
      <c r="V463" s="158"/>
      <c r="W463" s="158"/>
      <c r="X463" s="158"/>
      <c r="Y463" s="148"/>
      <c r="Z463" s="148"/>
      <c r="AA463" s="148"/>
      <c r="AB463" s="148"/>
      <c r="AC463" s="148"/>
      <c r="AD463" s="148"/>
      <c r="AE463" s="148"/>
      <c r="AF463" s="148"/>
      <c r="AG463" s="148" t="s">
        <v>151</v>
      </c>
      <c r="AH463" s="148">
        <v>0</v>
      </c>
      <c r="AI463" s="148"/>
      <c r="AJ463" s="148"/>
      <c r="AK463" s="148"/>
      <c r="AL463" s="148"/>
      <c r="AM463" s="148"/>
      <c r="AN463" s="148"/>
      <c r="AO463" s="148"/>
      <c r="AP463" s="148"/>
      <c r="AQ463" s="148"/>
      <c r="AR463" s="148"/>
      <c r="AS463" s="148"/>
      <c r="AT463" s="148"/>
      <c r="AU463" s="148"/>
      <c r="AV463" s="148"/>
      <c r="AW463" s="148"/>
      <c r="AX463" s="148"/>
      <c r="AY463" s="148"/>
      <c r="AZ463" s="148"/>
      <c r="BA463" s="148"/>
      <c r="BB463" s="148"/>
      <c r="BC463" s="148"/>
      <c r="BD463" s="148"/>
      <c r="BE463" s="148"/>
      <c r="BF463" s="148"/>
      <c r="BG463" s="148"/>
      <c r="BH463" s="148"/>
    </row>
    <row r="464" spans="1:60" outlineLevel="1" x14ac:dyDescent="0.2">
      <c r="A464" s="155"/>
      <c r="B464" s="156"/>
      <c r="C464" s="188" t="s">
        <v>698</v>
      </c>
      <c r="D464" s="160"/>
      <c r="E464" s="161">
        <v>1</v>
      </c>
      <c r="F464" s="158"/>
      <c r="G464" s="158"/>
      <c r="H464" s="158"/>
      <c r="I464" s="158"/>
      <c r="J464" s="158"/>
      <c r="K464" s="158"/>
      <c r="L464" s="158"/>
      <c r="M464" s="158"/>
      <c r="N464" s="158"/>
      <c r="O464" s="158"/>
      <c r="P464" s="158"/>
      <c r="Q464" s="158"/>
      <c r="R464" s="158"/>
      <c r="S464" s="158"/>
      <c r="T464" s="158"/>
      <c r="U464" s="158"/>
      <c r="V464" s="158"/>
      <c r="W464" s="158"/>
      <c r="X464" s="158"/>
      <c r="Y464" s="148"/>
      <c r="Z464" s="148"/>
      <c r="AA464" s="148"/>
      <c r="AB464" s="148"/>
      <c r="AC464" s="148"/>
      <c r="AD464" s="148"/>
      <c r="AE464" s="148"/>
      <c r="AF464" s="148"/>
      <c r="AG464" s="148" t="s">
        <v>151</v>
      </c>
      <c r="AH464" s="148">
        <v>0</v>
      </c>
      <c r="AI464" s="148"/>
      <c r="AJ464" s="148"/>
      <c r="AK464" s="148"/>
      <c r="AL464" s="148"/>
      <c r="AM464" s="148"/>
      <c r="AN464" s="148"/>
      <c r="AO464" s="148"/>
      <c r="AP464" s="148"/>
      <c r="AQ464" s="148"/>
      <c r="AR464" s="148"/>
      <c r="AS464" s="148"/>
      <c r="AT464" s="148"/>
      <c r="AU464" s="148"/>
      <c r="AV464" s="148"/>
      <c r="AW464" s="148"/>
      <c r="AX464" s="148"/>
      <c r="AY464" s="148"/>
      <c r="AZ464" s="148"/>
      <c r="BA464" s="148"/>
      <c r="BB464" s="148"/>
      <c r="BC464" s="148"/>
      <c r="BD464" s="148"/>
      <c r="BE464" s="148"/>
      <c r="BF464" s="148"/>
      <c r="BG464" s="148"/>
      <c r="BH464" s="148"/>
    </row>
    <row r="465" spans="1:60" outlineLevel="1" x14ac:dyDescent="0.2">
      <c r="A465" s="169">
        <v>141</v>
      </c>
      <c r="B465" s="170" t="s">
        <v>718</v>
      </c>
      <c r="C465" s="187" t="s">
        <v>719</v>
      </c>
      <c r="D465" s="171" t="s">
        <v>464</v>
      </c>
      <c r="E465" s="172">
        <v>1</v>
      </c>
      <c r="F465" s="173"/>
      <c r="G465" s="174">
        <f>ROUND(E465*F465,2)</f>
        <v>0</v>
      </c>
      <c r="H465" s="173"/>
      <c r="I465" s="174">
        <f>ROUND(E465*H465,2)</f>
        <v>0</v>
      </c>
      <c r="J465" s="173"/>
      <c r="K465" s="174">
        <f>ROUND(E465*J465,2)</f>
        <v>0</v>
      </c>
      <c r="L465" s="174">
        <v>21</v>
      </c>
      <c r="M465" s="174">
        <f>G465*(1+L465/100)</f>
        <v>0</v>
      </c>
      <c r="N465" s="174">
        <v>0</v>
      </c>
      <c r="O465" s="174">
        <f>ROUND(E465*N465,2)</f>
        <v>0</v>
      </c>
      <c r="P465" s="174">
        <v>0</v>
      </c>
      <c r="Q465" s="174">
        <f>ROUND(E465*P465,2)</f>
        <v>0</v>
      </c>
      <c r="R465" s="174"/>
      <c r="S465" s="174" t="s">
        <v>286</v>
      </c>
      <c r="T465" s="175" t="s">
        <v>287</v>
      </c>
      <c r="U465" s="158">
        <v>0</v>
      </c>
      <c r="V465" s="158">
        <f>ROUND(E465*U465,2)</f>
        <v>0</v>
      </c>
      <c r="W465" s="158"/>
      <c r="X465" s="158" t="s">
        <v>146</v>
      </c>
      <c r="Y465" s="148"/>
      <c r="Z465" s="148"/>
      <c r="AA465" s="148"/>
      <c r="AB465" s="148"/>
      <c r="AC465" s="148"/>
      <c r="AD465" s="148"/>
      <c r="AE465" s="148"/>
      <c r="AF465" s="148"/>
      <c r="AG465" s="148" t="s">
        <v>147</v>
      </c>
      <c r="AH465" s="148"/>
      <c r="AI465" s="148"/>
      <c r="AJ465" s="148"/>
      <c r="AK465" s="148"/>
      <c r="AL465" s="148"/>
      <c r="AM465" s="148"/>
      <c r="AN465" s="148"/>
      <c r="AO465" s="148"/>
      <c r="AP465" s="148"/>
      <c r="AQ465" s="148"/>
      <c r="AR465" s="148"/>
      <c r="AS465" s="148"/>
      <c r="AT465" s="148"/>
      <c r="AU465" s="148"/>
      <c r="AV465" s="148"/>
      <c r="AW465" s="148"/>
      <c r="AX465" s="148"/>
      <c r="AY465" s="148"/>
      <c r="AZ465" s="148"/>
      <c r="BA465" s="148"/>
      <c r="BB465" s="148"/>
      <c r="BC465" s="148"/>
      <c r="BD465" s="148"/>
      <c r="BE465" s="148"/>
      <c r="BF465" s="148"/>
      <c r="BG465" s="148"/>
      <c r="BH465" s="148"/>
    </row>
    <row r="466" spans="1:60" outlineLevel="1" x14ac:dyDescent="0.2">
      <c r="A466" s="155"/>
      <c r="B466" s="156"/>
      <c r="C466" s="188" t="s">
        <v>720</v>
      </c>
      <c r="D466" s="160"/>
      <c r="E466" s="161"/>
      <c r="F466" s="158"/>
      <c r="G466" s="158"/>
      <c r="H466" s="158"/>
      <c r="I466" s="158"/>
      <c r="J466" s="158"/>
      <c r="K466" s="158"/>
      <c r="L466" s="158"/>
      <c r="M466" s="158"/>
      <c r="N466" s="158"/>
      <c r="O466" s="158"/>
      <c r="P466" s="158"/>
      <c r="Q466" s="158"/>
      <c r="R466" s="158"/>
      <c r="S466" s="158"/>
      <c r="T466" s="158"/>
      <c r="U466" s="158"/>
      <c r="V466" s="158"/>
      <c r="W466" s="158"/>
      <c r="X466" s="158"/>
      <c r="Y466" s="148"/>
      <c r="Z466" s="148"/>
      <c r="AA466" s="148"/>
      <c r="AB466" s="148"/>
      <c r="AC466" s="148"/>
      <c r="AD466" s="148"/>
      <c r="AE466" s="148"/>
      <c r="AF466" s="148"/>
      <c r="AG466" s="148" t="s">
        <v>151</v>
      </c>
      <c r="AH466" s="148">
        <v>0</v>
      </c>
      <c r="AI466" s="148"/>
      <c r="AJ466" s="148"/>
      <c r="AK466" s="148"/>
      <c r="AL466" s="148"/>
      <c r="AM466" s="148"/>
      <c r="AN466" s="148"/>
      <c r="AO466" s="148"/>
      <c r="AP466" s="148"/>
      <c r="AQ466" s="148"/>
      <c r="AR466" s="148"/>
      <c r="AS466" s="148"/>
      <c r="AT466" s="148"/>
      <c r="AU466" s="148"/>
      <c r="AV466" s="148"/>
      <c r="AW466" s="148"/>
      <c r="AX466" s="148"/>
      <c r="AY466" s="148"/>
      <c r="AZ466" s="148"/>
      <c r="BA466" s="148"/>
      <c r="BB466" s="148"/>
      <c r="BC466" s="148"/>
      <c r="BD466" s="148"/>
      <c r="BE466" s="148"/>
      <c r="BF466" s="148"/>
      <c r="BG466" s="148"/>
      <c r="BH466" s="148"/>
    </row>
    <row r="467" spans="1:60" outlineLevel="1" x14ac:dyDescent="0.2">
      <c r="A467" s="155"/>
      <c r="B467" s="156"/>
      <c r="C467" s="188" t="s">
        <v>721</v>
      </c>
      <c r="D467" s="160"/>
      <c r="E467" s="161"/>
      <c r="F467" s="158"/>
      <c r="G467" s="158"/>
      <c r="H467" s="158"/>
      <c r="I467" s="158"/>
      <c r="J467" s="158"/>
      <c r="K467" s="158"/>
      <c r="L467" s="158"/>
      <c r="M467" s="158"/>
      <c r="N467" s="158"/>
      <c r="O467" s="158"/>
      <c r="P467" s="158"/>
      <c r="Q467" s="158"/>
      <c r="R467" s="158"/>
      <c r="S467" s="158"/>
      <c r="T467" s="158"/>
      <c r="U467" s="158"/>
      <c r="V467" s="158"/>
      <c r="W467" s="158"/>
      <c r="X467" s="158"/>
      <c r="Y467" s="148"/>
      <c r="Z467" s="148"/>
      <c r="AA467" s="148"/>
      <c r="AB467" s="148"/>
      <c r="AC467" s="148"/>
      <c r="AD467" s="148"/>
      <c r="AE467" s="148"/>
      <c r="AF467" s="148"/>
      <c r="AG467" s="148" t="s">
        <v>151</v>
      </c>
      <c r="AH467" s="148">
        <v>0</v>
      </c>
      <c r="AI467" s="148"/>
      <c r="AJ467" s="148"/>
      <c r="AK467" s="148"/>
      <c r="AL467" s="148"/>
      <c r="AM467" s="148"/>
      <c r="AN467" s="148"/>
      <c r="AO467" s="148"/>
      <c r="AP467" s="148"/>
      <c r="AQ467" s="148"/>
      <c r="AR467" s="148"/>
      <c r="AS467" s="148"/>
      <c r="AT467" s="148"/>
      <c r="AU467" s="148"/>
      <c r="AV467" s="148"/>
      <c r="AW467" s="148"/>
      <c r="AX467" s="148"/>
      <c r="AY467" s="148"/>
      <c r="AZ467" s="148"/>
      <c r="BA467" s="148"/>
      <c r="BB467" s="148"/>
      <c r="BC467" s="148"/>
      <c r="BD467" s="148"/>
      <c r="BE467" s="148"/>
      <c r="BF467" s="148"/>
      <c r="BG467" s="148"/>
      <c r="BH467" s="148"/>
    </row>
    <row r="468" spans="1:60" outlineLevel="1" x14ac:dyDescent="0.2">
      <c r="A468" s="155"/>
      <c r="B468" s="156"/>
      <c r="C468" s="188" t="s">
        <v>722</v>
      </c>
      <c r="D468" s="160"/>
      <c r="E468" s="161"/>
      <c r="F468" s="158"/>
      <c r="G468" s="158"/>
      <c r="H468" s="158"/>
      <c r="I468" s="158"/>
      <c r="J468" s="158"/>
      <c r="K468" s="158"/>
      <c r="L468" s="158"/>
      <c r="M468" s="158"/>
      <c r="N468" s="158"/>
      <c r="O468" s="158"/>
      <c r="P468" s="158"/>
      <c r="Q468" s="158"/>
      <c r="R468" s="158"/>
      <c r="S468" s="158"/>
      <c r="T468" s="158"/>
      <c r="U468" s="158"/>
      <c r="V468" s="158"/>
      <c r="W468" s="158"/>
      <c r="X468" s="158"/>
      <c r="Y468" s="148"/>
      <c r="Z468" s="148"/>
      <c r="AA468" s="148"/>
      <c r="AB468" s="148"/>
      <c r="AC468" s="148"/>
      <c r="AD468" s="148"/>
      <c r="AE468" s="148"/>
      <c r="AF468" s="148"/>
      <c r="AG468" s="148" t="s">
        <v>151</v>
      </c>
      <c r="AH468" s="148">
        <v>0</v>
      </c>
      <c r="AI468" s="148"/>
      <c r="AJ468" s="148"/>
      <c r="AK468" s="148"/>
      <c r="AL468" s="148"/>
      <c r="AM468" s="148"/>
      <c r="AN468" s="148"/>
      <c r="AO468" s="148"/>
      <c r="AP468" s="148"/>
      <c r="AQ468" s="148"/>
      <c r="AR468" s="148"/>
      <c r="AS468" s="148"/>
      <c r="AT468" s="148"/>
      <c r="AU468" s="148"/>
      <c r="AV468" s="148"/>
      <c r="AW468" s="148"/>
      <c r="AX468" s="148"/>
      <c r="AY468" s="148"/>
      <c r="AZ468" s="148"/>
      <c r="BA468" s="148"/>
      <c r="BB468" s="148"/>
      <c r="BC468" s="148"/>
      <c r="BD468" s="148"/>
      <c r="BE468" s="148"/>
      <c r="BF468" s="148"/>
      <c r="BG468" s="148"/>
      <c r="BH468" s="148"/>
    </row>
    <row r="469" spans="1:60" outlineLevel="1" x14ac:dyDescent="0.2">
      <c r="A469" s="155"/>
      <c r="B469" s="156"/>
      <c r="C469" s="188" t="s">
        <v>723</v>
      </c>
      <c r="D469" s="160"/>
      <c r="E469" s="161"/>
      <c r="F469" s="158"/>
      <c r="G469" s="158"/>
      <c r="H469" s="158"/>
      <c r="I469" s="158"/>
      <c r="J469" s="158"/>
      <c r="K469" s="158"/>
      <c r="L469" s="158"/>
      <c r="M469" s="158"/>
      <c r="N469" s="158"/>
      <c r="O469" s="158"/>
      <c r="P469" s="158"/>
      <c r="Q469" s="158"/>
      <c r="R469" s="158"/>
      <c r="S469" s="158"/>
      <c r="T469" s="158"/>
      <c r="U469" s="158"/>
      <c r="V469" s="158"/>
      <c r="W469" s="158"/>
      <c r="X469" s="158"/>
      <c r="Y469" s="148"/>
      <c r="Z469" s="148"/>
      <c r="AA469" s="148"/>
      <c r="AB469" s="148"/>
      <c r="AC469" s="148"/>
      <c r="AD469" s="148"/>
      <c r="AE469" s="148"/>
      <c r="AF469" s="148"/>
      <c r="AG469" s="148" t="s">
        <v>151</v>
      </c>
      <c r="AH469" s="148">
        <v>0</v>
      </c>
      <c r="AI469" s="148"/>
      <c r="AJ469" s="148"/>
      <c r="AK469" s="148"/>
      <c r="AL469" s="148"/>
      <c r="AM469" s="148"/>
      <c r="AN469" s="148"/>
      <c r="AO469" s="148"/>
      <c r="AP469" s="148"/>
      <c r="AQ469" s="148"/>
      <c r="AR469" s="148"/>
      <c r="AS469" s="148"/>
      <c r="AT469" s="148"/>
      <c r="AU469" s="148"/>
      <c r="AV469" s="148"/>
      <c r="AW469" s="148"/>
      <c r="AX469" s="148"/>
      <c r="AY469" s="148"/>
      <c r="AZ469" s="148"/>
      <c r="BA469" s="148"/>
      <c r="BB469" s="148"/>
      <c r="BC469" s="148"/>
      <c r="BD469" s="148"/>
      <c r="BE469" s="148"/>
      <c r="BF469" s="148"/>
      <c r="BG469" s="148"/>
      <c r="BH469" s="148"/>
    </row>
    <row r="470" spans="1:60" outlineLevel="1" x14ac:dyDescent="0.2">
      <c r="A470" s="155"/>
      <c r="B470" s="156"/>
      <c r="C470" s="188" t="s">
        <v>698</v>
      </c>
      <c r="D470" s="160"/>
      <c r="E470" s="161">
        <v>1</v>
      </c>
      <c r="F470" s="158"/>
      <c r="G470" s="158"/>
      <c r="H470" s="158"/>
      <c r="I470" s="158"/>
      <c r="J470" s="158"/>
      <c r="K470" s="158"/>
      <c r="L470" s="158"/>
      <c r="M470" s="158"/>
      <c r="N470" s="158"/>
      <c r="O470" s="158"/>
      <c r="P470" s="158"/>
      <c r="Q470" s="158"/>
      <c r="R470" s="158"/>
      <c r="S470" s="158"/>
      <c r="T470" s="158"/>
      <c r="U470" s="158"/>
      <c r="V470" s="158"/>
      <c r="W470" s="158"/>
      <c r="X470" s="158"/>
      <c r="Y470" s="148"/>
      <c r="Z470" s="148"/>
      <c r="AA470" s="148"/>
      <c r="AB470" s="148"/>
      <c r="AC470" s="148"/>
      <c r="AD470" s="148"/>
      <c r="AE470" s="148"/>
      <c r="AF470" s="148"/>
      <c r="AG470" s="148" t="s">
        <v>151</v>
      </c>
      <c r="AH470" s="148">
        <v>0</v>
      </c>
      <c r="AI470" s="148"/>
      <c r="AJ470" s="148"/>
      <c r="AK470" s="148"/>
      <c r="AL470" s="148"/>
      <c r="AM470" s="148"/>
      <c r="AN470" s="148"/>
      <c r="AO470" s="148"/>
      <c r="AP470" s="148"/>
      <c r="AQ470" s="148"/>
      <c r="AR470" s="148"/>
      <c r="AS470" s="148"/>
      <c r="AT470" s="148"/>
      <c r="AU470" s="148"/>
      <c r="AV470" s="148"/>
      <c r="AW470" s="148"/>
      <c r="AX470" s="148"/>
      <c r="AY470" s="148"/>
      <c r="AZ470" s="148"/>
      <c r="BA470" s="148"/>
      <c r="BB470" s="148"/>
      <c r="BC470" s="148"/>
      <c r="BD470" s="148"/>
      <c r="BE470" s="148"/>
      <c r="BF470" s="148"/>
      <c r="BG470" s="148"/>
      <c r="BH470" s="148"/>
    </row>
    <row r="471" spans="1:60" outlineLevel="1" x14ac:dyDescent="0.2">
      <c r="A471" s="169">
        <v>142</v>
      </c>
      <c r="B471" s="170" t="s">
        <v>724</v>
      </c>
      <c r="C471" s="187" t="s">
        <v>725</v>
      </c>
      <c r="D471" s="171" t="s">
        <v>464</v>
      </c>
      <c r="E471" s="172">
        <v>1</v>
      </c>
      <c r="F471" s="173"/>
      <c r="G471" s="174">
        <f>ROUND(E471*F471,2)</f>
        <v>0</v>
      </c>
      <c r="H471" s="173"/>
      <c r="I471" s="174">
        <f>ROUND(E471*H471,2)</f>
        <v>0</v>
      </c>
      <c r="J471" s="173"/>
      <c r="K471" s="174">
        <f>ROUND(E471*J471,2)</f>
        <v>0</v>
      </c>
      <c r="L471" s="174">
        <v>21</v>
      </c>
      <c r="M471" s="174">
        <f>G471*(1+L471/100)</f>
        <v>0</v>
      </c>
      <c r="N471" s="174">
        <v>0</v>
      </c>
      <c r="O471" s="174">
        <f>ROUND(E471*N471,2)</f>
        <v>0</v>
      </c>
      <c r="P471" s="174">
        <v>0</v>
      </c>
      <c r="Q471" s="174">
        <f>ROUND(E471*P471,2)</f>
        <v>0</v>
      </c>
      <c r="R471" s="174"/>
      <c r="S471" s="174" t="s">
        <v>286</v>
      </c>
      <c r="T471" s="175" t="s">
        <v>287</v>
      </c>
      <c r="U471" s="158">
        <v>0</v>
      </c>
      <c r="V471" s="158">
        <f>ROUND(E471*U471,2)</f>
        <v>0</v>
      </c>
      <c r="W471" s="158"/>
      <c r="X471" s="158" t="s">
        <v>146</v>
      </c>
      <c r="Y471" s="148"/>
      <c r="Z471" s="148"/>
      <c r="AA471" s="148"/>
      <c r="AB471" s="148"/>
      <c r="AC471" s="148"/>
      <c r="AD471" s="148"/>
      <c r="AE471" s="148"/>
      <c r="AF471" s="148"/>
      <c r="AG471" s="148" t="s">
        <v>147</v>
      </c>
      <c r="AH471" s="148"/>
      <c r="AI471" s="148"/>
      <c r="AJ471" s="148"/>
      <c r="AK471" s="148"/>
      <c r="AL471" s="148"/>
      <c r="AM471" s="148"/>
      <c r="AN471" s="148"/>
      <c r="AO471" s="148"/>
      <c r="AP471" s="148"/>
      <c r="AQ471" s="148"/>
      <c r="AR471" s="148"/>
      <c r="AS471" s="148"/>
      <c r="AT471" s="148"/>
      <c r="AU471" s="148"/>
      <c r="AV471" s="148"/>
      <c r="AW471" s="148"/>
      <c r="AX471" s="148"/>
      <c r="AY471" s="148"/>
      <c r="AZ471" s="148"/>
      <c r="BA471" s="148"/>
      <c r="BB471" s="148"/>
      <c r="BC471" s="148"/>
      <c r="BD471" s="148"/>
      <c r="BE471" s="148"/>
      <c r="BF471" s="148"/>
      <c r="BG471" s="148"/>
      <c r="BH471" s="148"/>
    </row>
    <row r="472" spans="1:60" outlineLevel="1" x14ac:dyDescent="0.2">
      <c r="A472" s="155"/>
      <c r="B472" s="156"/>
      <c r="C472" s="188" t="s">
        <v>726</v>
      </c>
      <c r="D472" s="160"/>
      <c r="E472" s="161"/>
      <c r="F472" s="158"/>
      <c r="G472" s="158"/>
      <c r="H472" s="158"/>
      <c r="I472" s="158"/>
      <c r="J472" s="158"/>
      <c r="K472" s="158"/>
      <c r="L472" s="158"/>
      <c r="M472" s="158"/>
      <c r="N472" s="158"/>
      <c r="O472" s="158"/>
      <c r="P472" s="158"/>
      <c r="Q472" s="158"/>
      <c r="R472" s="158"/>
      <c r="S472" s="158"/>
      <c r="T472" s="158"/>
      <c r="U472" s="158"/>
      <c r="V472" s="158"/>
      <c r="W472" s="158"/>
      <c r="X472" s="158"/>
      <c r="Y472" s="148"/>
      <c r="Z472" s="148"/>
      <c r="AA472" s="148"/>
      <c r="AB472" s="148"/>
      <c r="AC472" s="148"/>
      <c r="AD472" s="148"/>
      <c r="AE472" s="148"/>
      <c r="AF472" s="148"/>
      <c r="AG472" s="148" t="s">
        <v>151</v>
      </c>
      <c r="AH472" s="148">
        <v>0</v>
      </c>
      <c r="AI472" s="148"/>
      <c r="AJ472" s="148"/>
      <c r="AK472" s="148"/>
      <c r="AL472" s="148"/>
      <c r="AM472" s="148"/>
      <c r="AN472" s="148"/>
      <c r="AO472" s="148"/>
      <c r="AP472" s="148"/>
      <c r="AQ472" s="148"/>
      <c r="AR472" s="148"/>
      <c r="AS472" s="148"/>
      <c r="AT472" s="148"/>
      <c r="AU472" s="148"/>
      <c r="AV472" s="148"/>
      <c r="AW472" s="148"/>
      <c r="AX472" s="148"/>
      <c r="AY472" s="148"/>
      <c r="AZ472" s="148"/>
      <c r="BA472" s="148"/>
      <c r="BB472" s="148"/>
      <c r="BC472" s="148"/>
      <c r="BD472" s="148"/>
      <c r="BE472" s="148"/>
      <c r="BF472" s="148"/>
      <c r="BG472" s="148"/>
      <c r="BH472" s="148"/>
    </row>
    <row r="473" spans="1:60" outlineLevel="1" x14ac:dyDescent="0.2">
      <c r="A473" s="155"/>
      <c r="B473" s="156"/>
      <c r="C473" s="188" t="s">
        <v>727</v>
      </c>
      <c r="D473" s="160"/>
      <c r="E473" s="161"/>
      <c r="F473" s="158"/>
      <c r="G473" s="158"/>
      <c r="H473" s="158"/>
      <c r="I473" s="158"/>
      <c r="J473" s="158"/>
      <c r="K473" s="158"/>
      <c r="L473" s="158"/>
      <c r="M473" s="158"/>
      <c r="N473" s="158"/>
      <c r="O473" s="158"/>
      <c r="P473" s="158"/>
      <c r="Q473" s="158"/>
      <c r="R473" s="158"/>
      <c r="S473" s="158"/>
      <c r="T473" s="158"/>
      <c r="U473" s="158"/>
      <c r="V473" s="158"/>
      <c r="W473" s="158"/>
      <c r="X473" s="158"/>
      <c r="Y473" s="148"/>
      <c r="Z473" s="148"/>
      <c r="AA473" s="148"/>
      <c r="AB473" s="148"/>
      <c r="AC473" s="148"/>
      <c r="AD473" s="148"/>
      <c r="AE473" s="148"/>
      <c r="AF473" s="148"/>
      <c r="AG473" s="148" t="s">
        <v>151</v>
      </c>
      <c r="AH473" s="148">
        <v>0</v>
      </c>
      <c r="AI473" s="148"/>
      <c r="AJ473" s="148"/>
      <c r="AK473" s="148"/>
      <c r="AL473" s="148"/>
      <c r="AM473" s="148"/>
      <c r="AN473" s="148"/>
      <c r="AO473" s="148"/>
      <c r="AP473" s="148"/>
      <c r="AQ473" s="148"/>
      <c r="AR473" s="148"/>
      <c r="AS473" s="148"/>
      <c r="AT473" s="148"/>
      <c r="AU473" s="148"/>
      <c r="AV473" s="148"/>
      <c r="AW473" s="148"/>
      <c r="AX473" s="148"/>
      <c r="AY473" s="148"/>
      <c r="AZ473" s="148"/>
      <c r="BA473" s="148"/>
      <c r="BB473" s="148"/>
      <c r="BC473" s="148"/>
      <c r="BD473" s="148"/>
      <c r="BE473" s="148"/>
      <c r="BF473" s="148"/>
      <c r="BG473" s="148"/>
      <c r="BH473" s="148"/>
    </row>
    <row r="474" spans="1:60" outlineLevel="1" x14ac:dyDescent="0.2">
      <c r="A474" s="155"/>
      <c r="B474" s="156"/>
      <c r="C474" s="188" t="s">
        <v>698</v>
      </c>
      <c r="D474" s="160"/>
      <c r="E474" s="161">
        <v>1</v>
      </c>
      <c r="F474" s="158"/>
      <c r="G474" s="158"/>
      <c r="H474" s="158"/>
      <c r="I474" s="158"/>
      <c r="J474" s="158"/>
      <c r="K474" s="158"/>
      <c r="L474" s="158"/>
      <c r="M474" s="158"/>
      <c r="N474" s="158"/>
      <c r="O474" s="158"/>
      <c r="P474" s="158"/>
      <c r="Q474" s="158"/>
      <c r="R474" s="158"/>
      <c r="S474" s="158"/>
      <c r="T474" s="158"/>
      <c r="U474" s="158"/>
      <c r="V474" s="158"/>
      <c r="W474" s="158"/>
      <c r="X474" s="158"/>
      <c r="Y474" s="148"/>
      <c r="Z474" s="148"/>
      <c r="AA474" s="148"/>
      <c r="AB474" s="148"/>
      <c r="AC474" s="148"/>
      <c r="AD474" s="148"/>
      <c r="AE474" s="148"/>
      <c r="AF474" s="148"/>
      <c r="AG474" s="148" t="s">
        <v>151</v>
      </c>
      <c r="AH474" s="148">
        <v>0</v>
      </c>
      <c r="AI474" s="148"/>
      <c r="AJ474" s="148"/>
      <c r="AK474" s="148"/>
      <c r="AL474" s="148"/>
      <c r="AM474" s="148"/>
      <c r="AN474" s="148"/>
      <c r="AO474" s="148"/>
      <c r="AP474" s="148"/>
      <c r="AQ474" s="148"/>
      <c r="AR474" s="148"/>
      <c r="AS474" s="148"/>
      <c r="AT474" s="148"/>
      <c r="AU474" s="148"/>
      <c r="AV474" s="148"/>
      <c r="AW474" s="148"/>
      <c r="AX474" s="148"/>
      <c r="AY474" s="148"/>
      <c r="AZ474" s="148"/>
      <c r="BA474" s="148"/>
      <c r="BB474" s="148"/>
      <c r="BC474" s="148"/>
      <c r="BD474" s="148"/>
      <c r="BE474" s="148"/>
      <c r="BF474" s="148"/>
      <c r="BG474" s="148"/>
      <c r="BH474" s="148"/>
    </row>
    <row r="475" spans="1:60" outlineLevel="1" x14ac:dyDescent="0.2">
      <c r="A475" s="169">
        <v>143</v>
      </c>
      <c r="B475" s="170" t="s">
        <v>728</v>
      </c>
      <c r="C475" s="187" t="s">
        <v>729</v>
      </c>
      <c r="D475" s="171" t="s">
        <v>464</v>
      </c>
      <c r="E475" s="172">
        <v>1</v>
      </c>
      <c r="F475" s="173"/>
      <c r="G475" s="174">
        <f>ROUND(E475*F475,2)</f>
        <v>0</v>
      </c>
      <c r="H475" s="173"/>
      <c r="I475" s="174">
        <f>ROUND(E475*H475,2)</f>
        <v>0</v>
      </c>
      <c r="J475" s="173"/>
      <c r="K475" s="174">
        <f>ROUND(E475*J475,2)</f>
        <v>0</v>
      </c>
      <c r="L475" s="174">
        <v>21</v>
      </c>
      <c r="M475" s="174">
        <f>G475*(1+L475/100)</f>
        <v>0</v>
      </c>
      <c r="N475" s="174">
        <v>0</v>
      </c>
      <c r="O475" s="174">
        <f>ROUND(E475*N475,2)</f>
        <v>0</v>
      </c>
      <c r="P475" s="174">
        <v>0</v>
      </c>
      <c r="Q475" s="174">
        <f>ROUND(E475*P475,2)</f>
        <v>0</v>
      </c>
      <c r="R475" s="174"/>
      <c r="S475" s="174" t="s">
        <v>286</v>
      </c>
      <c r="T475" s="175" t="s">
        <v>287</v>
      </c>
      <c r="U475" s="158">
        <v>0</v>
      </c>
      <c r="V475" s="158">
        <f>ROUND(E475*U475,2)</f>
        <v>0</v>
      </c>
      <c r="W475" s="158"/>
      <c r="X475" s="158" t="s">
        <v>146</v>
      </c>
      <c r="Y475" s="148"/>
      <c r="Z475" s="148"/>
      <c r="AA475" s="148"/>
      <c r="AB475" s="148"/>
      <c r="AC475" s="148"/>
      <c r="AD475" s="148"/>
      <c r="AE475" s="148"/>
      <c r="AF475" s="148"/>
      <c r="AG475" s="148" t="s">
        <v>147</v>
      </c>
      <c r="AH475" s="148"/>
      <c r="AI475" s="148"/>
      <c r="AJ475" s="148"/>
      <c r="AK475" s="148"/>
      <c r="AL475" s="148"/>
      <c r="AM475" s="148"/>
      <c r="AN475" s="148"/>
      <c r="AO475" s="148"/>
      <c r="AP475" s="148"/>
      <c r="AQ475" s="148"/>
      <c r="AR475" s="148"/>
      <c r="AS475" s="148"/>
      <c r="AT475" s="148"/>
      <c r="AU475" s="148"/>
      <c r="AV475" s="148"/>
      <c r="AW475" s="148"/>
      <c r="AX475" s="148"/>
      <c r="AY475" s="148"/>
      <c r="AZ475" s="148"/>
      <c r="BA475" s="148"/>
      <c r="BB475" s="148"/>
      <c r="BC475" s="148"/>
      <c r="BD475" s="148"/>
      <c r="BE475" s="148"/>
      <c r="BF475" s="148"/>
      <c r="BG475" s="148"/>
      <c r="BH475" s="148"/>
    </row>
    <row r="476" spans="1:60" outlineLevel="1" x14ac:dyDescent="0.2">
      <c r="A476" s="155"/>
      <c r="B476" s="156"/>
      <c r="C476" s="188" t="s">
        <v>730</v>
      </c>
      <c r="D476" s="160"/>
      <c r="E476" s="161"/>
      <c r="F476" s="158"/>
      <c r="G476" s="158"/>
      <c r="H476" s="158"/>
      <c r="I476" s="158"/>
      <c r="J476" s="158"/>
      <c r="K476" s="158"/>
      <c r="L476" s="158"/>
      <c r="M476" s="158"/>
      <c r="N476" s="158"/>
      <c r="O476" s="158"/>
      <c r="P476" s="158"/>
      <c r="Q476" s="158"/>
      <c r="R476" s="158"/>
      <c r="S476" s="158"/>
      <c r="T476" s="158"/>
      <c r="U476" s="158"/>
      <c r="V476" s="158"/>
      <c r="W476" s="158"/>
      <c r="X476" s="158"/>
      <c r="Y476" s="148"/>
      <c r="Z476" s="148"/>
      <c r="AA476" s="148"/>
      <c r="AB476" s="148"/>
      <c r="AC476" s="148"/>
      <c r="AD476" s="148"/>
      <c r="AE476" s="148"/>
      <c r="AF476" s="148"/>
      <c r="AG476" s="148" t="s">
        <v>151</v>
      </c>
      <c r="AH476" s="148">
        <v>0</v>
      </c>
      <c r="AI476" s="148"/>
      <c r="AJ476" s="148"/>
      <c r="AK476" s="148"/>
      <c r="AL476" s="148"/>
      <c r="AM476" s="148"/>
      <c r="AN476" s="148"/>
      <c r="AO476" s="148"/>
      <c r="AP476" s="148"/>
      <c r="AQ476" s="148"/>
      <c r="AR476" s="148"/>
      <c r="AS476" s="148"/>
      <c r="AT476" s="148"/>
      <c r="AU476" s="148"/>
      <c r="AV476" s="148"/>
      <c r="AW476" s="148"/>
      <c r="AX476" s="148"/>
      <c r="AY476" s="148"/>
      <c r="AZ476" s="148"/>
      <c r="BA476" s="148"/>
      <c r="BB476" s="148"/>
      <c r="BC476" s="148"/>
      <c r="BD476" s="148"/>
      <c r="BE476" s="148"/>
      <c r="BF476" s="148"/>
      <c r="BG476" s="148"/>
      <c r="BH476" s="148"/>
    </row>
    <row r="477" spans="1:60" outlineLevel="1" x14ac:dyDescent="0.2">
      <c r="A477" s="155"/>
      <c r="B477" s="156"/>
      <c r="C477" s="188" t="s">
        <v>731</v>
      </c>
      <c r="D477" s="160"/>
      <c r="E477" s="161"/>
      <c r="F477" s="158"/>
      <c r="G477" s="158"/>
      <c r="H477" s="158"/>
      <c r="I477" s="158"/>
      <c r="J477" s="158"/>
      <c r="K477" s="158"/>
      <c r="L477" s="158"/>
      <c r="M477" s="158"/>
      <c r="N477" s="158"/>
      <c r="O477" s="158"/>
      <c r="P477" s="158"/>
      <c r="Q477" s="158"/>
      <c r="R477" s="158"/>
      <c r="S477" s="158"/>
      <c r="T477" s="158"/>
      <c r="U477" s="158"/>
      <c r="V477" s="158"/>
      <c r="W477" s="158"/>
      <c r="X477" s="158"/>
      <c r="Y477" s="148"/>
      <c r="Z477" s="148"/>
      <c r="AA477" s="148"/>
      <c r="AB477" s="148"/>
      <c r="AC477" s="148"/>
      <c r="AD477" s="148"/>
      <c r="AE477" s="148"/>
      <c r="AF477" s="148"/>
      <c r="AG477" s="148" t="s">
        <v>151</v>
      </c>
      <c r="AH477" s="148">
        <v>0</v>
      </c>
      <c r="AI477" s="148"/>
      <c r="AJ477" s="148"/>
      <c r="AK477" s="148"/>
      <c r="AL477" s="148"/>
      <c r="AM477" s="148"/>
      <c r="AN477" s="148"/>
      <c r="AO477" s="148"/>
      <c r="AP477" s="148"/>
      <c r="AQ477" s="148"/>
      <c r="AR477" s="148"/>
      <c r="AS477" s="148"/>
      <c r="AT477" s="148"/>
      <c r="AU477" s="148"/>
      <c r="AV477" s="148"/>
      <c r="AW477" s="148"/>
      <c r="AX477" s="148"/>
      <c r="AY477" s="148"/>
      <c r="AZ477" s="148"/>
      <c r="BA477" s="148"/>
      <c r="BB477" s="148"/>
      <c r="BC477" s="148"/>
      <c r="BD477" s="148"/>
      <c r="BE477" s="148"/>
      <c r="BF477" s="148"/>
      <c r="BG477" s="148"/>
      <c r="BH477" s="148"/>
    </row>
    <row r="478" spans="1:60" outlineLevel="1" x14ac:dyDescent="0.2">
      <c r="A478" s="155"/>
      <c r="B478" s="156"/>
      <c r="C478" s="188" t="s">
        <v>698</v>
      </c>
      <c r="D478" s="160"/>
      <c r="E478" s="161">
        <v>1</v>
      </c>
      <c r="F478" s="158"/>
      <c r="G478" s="158"/>
      <c r="H478" s="158"/>
      <c r="I478" s="158"/>
      <c r="J478" s="158"/>
      <c r="K478" s="158"/>
      <c r="L478" s="158"/>
      <c r="M478" s="158"/>
      <c r="N478" s="158"/>
      <c r="O478" s="158"/>
      <c r="P478" s="158"/>
      <c r="Q478" s="158"/>
      <c r="R478" s="158"/>
      <c r="S478" s="158"/>
      <c r="T478" s="158"/>
      <c r="U478" s="158"/>
      <c r="V478" s="158"/>
      <c r="W478" s="158"/>
      <c r="X478" s="158"/>
      <c r="Y478" s="148"/>
      <c r="Z478" s="148"/>
      <c r="AA478" s="148"/>
      <c r="AB478" s="148"/>
      <c r="AC478" s="148"/>
      <c r="AD478" s="148"/>
      <c r="AE478" s="148"/>
      <c r="AF478" s="148"/>
      <c r="AG478" s="148" t="s">
        <v>151</v>
      </c>
      <c r="AH478" s="148">
        <v>0</v>
      </c>
      <c r="AI478" s="148"/>
      <c r="AJ478" s="148"/>
      <c r="AK478" s="148"/>
      <c r="AL478" s="148"/>
      <c r="AM478" s="148"/>
      <c r="AN478" s="148"/>
      <c r="AO478" s="148"/>
      <c r="AP478" s="148"/>
      <c r="AQ478" s="148"/>
      <c r="AR478" s="148"/>
      <c r="AS478" s="148"/>
      <c r="AT478" s="148"/>
      <c r="AU478" s="148"/>
      <c r="AV478" s="148"/>
      <c r="AW478" s="148"/>
      <c r="AX478" s="148"/>
      <c r="AY478" s="148"/>
      <c r="AZ478" s="148"/>
      <c r="BA478" s="148"/>
      <c r="BB478" s="148"/>
      <c r="BC478" s="148"/>
      <c r="BD478" s="148"/>
      <c r="BE478" s="148"/>
      <c r="BF478" s="148"/>
      <c r="BG478" s="148"/>
      <c r="BH478" s="148"/>
    </row>
    <row r="479" spans="1:60" x14ac:dyDescent="0.2">
      <c r="A479" s="163" t="s">
        <v>139</v>
      </c>
      <c r="B479" s="164" t="s">
        <v>112</v>
      </c>
      <c r="C479" s="186" t="s">
        <v>28</v>
      </c>
      <c r="D479" s="165"/>
      <c r="E479" s="166"/>
      <c r="F479" s="167"/>
      <c r="G479" s="167">
        <f>SUMIF(AG480:AG509,"&lt;&gt;NOR",G480:G509)</f>
        <v>0</v>
      </c>
      <c r="H479" s="167"/>
      <c r="I479" s="167">
        <f>SUM(I480:I509)</f>
        <v>0</v>
      </c>
      <c r="J479" s="167"/>
      <c r="K479" s="167">
        <f>SUM(K480:K509)</f>
        <v>0</v>
      </c>
      <c r="L479" s="167"/>
      <c r="M479" s="167">
        <f>SUM(M480:M509)</f>
        <v>0</v>
      </c>
      <c r="N479" s="167"/>
      <c r="O479" s="167">
        <f>SUM(O480:O509)</f>
        <v>0</v>
      </c>
      <c r="P479" s="167"/>
      <c r="Q479" s="167">
        <f>SUM(Q480:Q509)</f>
        <v>0</v>
      </c>
      <c r="R479" s="167"/>
      <c r="S479" s="167"/>
      <c r="T479" s="168"/>
      <c r="U479" s="162"/>
      <c r="V479" s="162">
        <f>SUM(V480:V509)</f>
        <v>0</v>
      </c>
      <c r="W479" s="162"/>
      <c r="X479" s="162"/>
      <c r="AG479" t="s">
        <v>140</v>
      </c>
    </row>
    <row r="480" spans="1:60" outlineLevel="1" x14ac:dyDescent="0.2">
      <c r="A480" s="169">
        <v>144</v>
      </c>
      <c r="B480" s="170" t="s">
        <v>732</v>
      </c>
      <c r="C480" s="187" t="s">
        <v>733</v>
      </c>
      <c r="D480" s="171" t="s">
        <v>464</v>
      </c>
      <c r="E480" s="172">
        <v>1</v>
      </c>
      <c r="F480" s="173"/>
      <c r="G480" s="174">
        <f>ROUND(E480*F480,2)</f>
        <v>0</v>
      </c>
      <c r="H480" s="173"/>
      <c r="I480" s="174">
        <f>ROUND(E480*H480,2)</f>
        <v>0</v>
      </c>
      <c r="J480" s="173"/>
      <c r="K480" s="174">
        <f>ROUND(E480*J480,2)</f>
        <v>0</v>
      </c>
      <c r="L480" s="174">
        <v>21</v>
      </c>
      <c r="M480" s="174">
        <f>G480*(1+L480/100)</f>
        <v>0</v>
      </c>
      <c r="N480" s="174">
        <v>0</v>
      </c>
      <c r="O480" s="174">
        <f>ROUND(E480*N480,2)</f>
        <v>0</v>
      </c>
      <c r="P480" s="174">
        <v>0</v>
      </c>
      <c r="Q480" s="174">
        <f>ROUND(E480*P480,2)</f>
        <v>0</v>
      </c>
      <c r="R480" s="174"/>
      <c r="S480" s="174" t="s">
        <v>286</v>
      </c>
      <c r="T480" s="175" t="s">
        <v>287</v>
      </c>
      <c r="U480" s="158">
        <v>0</v>
      </c>
      <c r="V480" s="158">
        <f>ROUND(E480*U480,2)</f>
        <v>0</v>
      </c>
      <c r="W480" s="158"/>
      <c r="X480" s="158" t="s">
        <v>146</v>
      </c>
      <c r="Y480" s="148"/>
      <c r="Z480" s="148"/>
      <c r="AA480" s="148"/>
      <c r="AB480" s="148"/>
      <c r="AC480" s="148"/>
      <c r="AD480" s="148"/>
      <c r="AE480" s="148"/>
      <c r="AF480" s="148"/>
      <c r="AG480" s="148" t="s">
        <v>147</v>
      </c>
      <c r="AH480" s="148"/>
      <c r="AI480" s="148"/>
      <c r="AJ480" s="148"/>
      <c r="AK480" s="148"/>
      <c r="AL480" s="148"/>
      <c r="AM480" s="148"/>
      <c r="AN480" s="148"/>
      <c r="AO480" s="148"/>
      <c r="AP480" s="148"/>
      <c r="AQ480" s="148"/>
      <c r="AR480" s="148"/>
      <c r="AS480" s="148"/>
      <c r="AT480" s="148"/>
      <c r="AU480" s="148"/>
      <c r="AV480" s="148"/>
      <c r="AW480" s="148"/>
      <c r="AX480" s="148"/>
      <c r="AY480" s="148"/>
      <c r="AZ480" s="148"/>
      <c r="BA480" s="148"/>
      <c r="BB480" s="148"/>
      <c r="BC480" s="148"/>
      <c r="BD480" s="148"/>
      <c r="BE480" s="148"/>
      <c r="BF480" s="148"/>
      <c r="BG480" s="148"/>
      <c r="BH480" s="148"/>
    </row>
    <row r="481" spans="1:60" outlineLevel="1" x14ac:dyDescent="0.2">
      <c r="A481" s="155"/>
      <c r="B481" s="156"/>
      <c r="C481" s="188" t="s">
        <v>734</v>
      </c>
      <c r="D481" s="160"/>
      <c r="E481" s="161"/>
      <c r="F481" s="158"/>
      <c r="G481" s="158"/>
      <c r="H481" s="158"/>
      <c r="I481" s="158"/>
      <c r="J481" s="158"/>
      <c r="K481" s="158"/>
      <c r="L481" s="158"/>
      <c r="M481" s="158"/>
      <c r="N481" s="158"/>
      <c r="O481" s="158"/>
      <c r="P481" s="158"/>
      <c r="Q481" s="158"/>
      <c r="R481" s="158"/>
      <c r="S481" s="158"/>
      <c r="T481" s="158"/>
      <c r="U481" s="158"/>
      <c r="V481" s="158"/>
      <c r="W481" s="158"/>
      <c r="X481" s="158"/>
      <c r="Y481" s="148"/>
      <c r="Z481" s="148"/>
      <c r="AA481" s="148"/>
      <c r="AB481" s="148"/>
      <c r="AC481" s="148"/>
      <c r="AD481" s="148"/>
      <c r="AE481" s="148"/>
      <c r="AF481" s="148"/>
      <c r="AG481" s="148" t="s">
        <v>151</v>
      </c>
      <c r="AH481" s="148">
        <v>0</v>
      </c>
      <c r="AI481" s="148"/>
      <c r="AJ481" s="148"/>
      <c r="AK481" s="148"/>
      <c r="AL481" s="148"/>
      <c r="AM481" s="148"/>
      <c r="AN481" s="148"/>
      <c r="AO481" s="148"/>
      <c r="AP481" s="148"/>
      <c r="AQ481" s="148"/>
      <c r="AR481" s="148"/>
      <c r="AS481" s="148"/>
      <c r="AT481" s="148"/>
      <c r="AU481" s="148"/>
      <c r="AV481" s="148"/>
      <c r="AW481" s="148"/>
      <c r="AX481" s="148"/>
      <c r="AY481" s="148"/>
      <c r="AZ481" s="148"/>
      <c r="BA481" s="148"/>
      <c r="BB481" s="148"/>
      <c r="BC481" s="148"/>
      <c r="BD481" s="148"/>
      <c r="BE481" s="148"/>
      <c r="BF481" s="148"/>
      <c r="BG481" s="148"/>
      <c r="BH481" s="148"/>
    </row>
    <row r="482" spans="1:60" outlineLevel="1" x14ac:dyDescent="0.2">
      <c r="A482" s="155"/>
      <c r="B482" s="156"/>
      <c r="C482" s="188" t="s">
        <v>735</v>
      </c>
      <c r="D482" s="160"/>
      <c r="E482" s="161"/>
      <c r="F482" s="158"/>
      <c r="G482" s="158"/>
      <c r="H482" s="158"/>
      <c r="I482" s="158"/>
      <c r="J482" s="158"/>
      <c r="K482" s="158"/>
      <c r="L482" s="158"/>
      <c r="M482" s="158"/>
      <c r="N482" s="158"/>
      <c r="O482" s="158"/>
      <c r="P482" s="158"/>
      <c r="Q482" s="158"/>
      <c r="R482" s="158"/>
      <c r="S482" s="158"/>
      <c r="T482" s="158"/>
      <c r="U482" s="158"/>
      <c r="V482" s="158"/>
      <c r="W482" s="158"/>
      <c r="X482" s="158"/>
      <c r="Y482" s="148"/>
      <c r="Z482" s="148"/>
      <c r="AA482" s="148"/>
      <c r="AB482" s="148"/>
      <c r="AC482" s="148"/>
      <c r="AD482" s="148"/>
      <c r="AE482" s="148"/>
      <c r="AF482" s="148"/>
      <c r="AG482" s="148" t="s">
        <v>151</v>
      </c>
      <c r="AH482" s="148">
        <v>0</v>
      </c>
      <c r="AI482" s="148"/>
      <c r="AJ482" s="148"/>
      <c r="AK482" s="148"/>
      <c r="AL482" s="148"/>
      <c r="AM482" s="148"/>
      <c r="AN482" s="148"/>
      <c r="AO482" s="148"/>
      <c r="AP482" s="148"/>
      <c r="AQ482" s="148"/>
      <c r="AR482" s="148"/>
      <c r="AS482" s="148"/>
      <c r="AT482" s="148"/>
      <c r="AU482" s="148"/>
      <c r="AV482" s="148"/>
      <c r="AW482" s="148"/>
      <c r="AX482" s="148"/>
      <c r="AY482" s="148"/>
      <c r="AZ482" s="148"/>
      <c r="BA482" s="148"/>
      <c r="BB482" s="148"/>
      <c r="BC482" s="148"/>
      <c r="BD482" s="148"/>
      <c r="BE482" s="148"/>
      <c r="BF482" s="148"/>
      <c r="BG482" s="148"/>
      <c r="BH482" s="148"/>
    </row>
    <row r="483" spans="1:60" outlineLevel="1" x14ac:dyDescent="0.2">
      <c r="A483" s="155"/>
      <c r="B483" s="156"/>
      <c r="C483" s="188" t="s">
        <v>736</v>
      </c>
      <c r="D483" s="160"/>
      <c r="E483" s="161"/>
      <c r="F483" s="158"/>
      <c r="G483" s="158"/>
      <c r="H483" s="158"/>
      <c r="I483" s="158"/>
      <c r="J483" s="158"/>
      <c r="K483" s="158"/>
      <c r="L483" s="158"/>
      <c r="M483" s="158"/>
      <c r="N483" s="158"/>
      <c r="O483" s="158"/>
      <c r="P483" s="158"/>
      <c r="Q483" s="158"/>
      <c r="R483" s="158"/>
      <c r="S483" s="158"/>
      <c r="T483" s="158"/>
      <c r="U483" s="158"/>
      <c r="V483" s="158"/>
      <c r="W483" s="158"/>
      <c r="X483" s="158"/>
      <c r="Y483" s="148"/>
      <c r="Z483" s="148"/>
      <c r="AA483" s="148"/>
      <c r="AB483" s="148"/>
      <c r="AC483" s="148"/>
      <c r="AD483" s="148"/>
      <c r="AE483" s="148"/>
      <c r="AF483" s="148"/>
      <c r="AG483" s="148" t="s">
        <v>151</v>
      </c>
      <c r="AH483" s="148">
        <v>0</v>
      </c>
      <c r="AI483" s="148"/>
      <c r="AJ483" s="148"/>
      <c r="AK483" s="148"/>
      <c r="AL483" s="148"/>
      <c r="AM483" s="148"/>
      <c r="AN483" s="148"/>
      <c r="AO483" s="148"/>
      <c r="AP483" s="148"/>
      <c r="AQ483" s="148"/>
      <c r="AR483" s="148"/>
      <c r="AS483" s="148"/>
      <c r="AT483" s="148"/>
      <c r="AU483" s="148"/>
      <c r="AV483" s="148"/>
      <c r="AW483" s="148"/>
      <c r="AX483" s="148"/>
      <c r="AY483" s="148"/>
      <c r="AZ483" s="148"/>
      <c r="BA483" s="148"/>
      <c r="BB483" s="148"/>
      <c r="BC483" s="148"/>
      <c r="BD483" s="148"/>
      <c r="BE483" s="148"/>
      <c r="BF483" s="148"/>
      <c r="BG483" s="148"/>
      <c r="BH483" s="148"/>
    </row>
    <row r="484" spans="1:60" outlineLevel="1" x14ac:dyDescent="0.2">
      <c r="A484" s="155"/>
      <c r="B484" s="156"/>
      <c r="C484" s="188" t="s">
        <v>737</v>
      </c>
      <c r="D484" s="160"/>
      <c r="E484" s="161"/>
      <c r="F484" s="158"/>
      <c r="G484" s="158"/>
      <c r="H484" s="158"/>
      <c r="I484" s="158"/>
      <c r="J484" s="158"/>
      <c r="K484" s="158"/>
      <c r="L484" s="158"/>
      <c r="M484" s="158"/>
      <c r="N484" s="158"/>
      <c r="O484" s="158"/>
      <c r="P484" s="158"/>
      <c r="Q484" s="158"/>
      <c r="R484" s="158"/>
      <c r="S484" s="158"/>
      <c r="T484" s="158"/>
      <c r="U484" s="158"/>
      <c r="V484" s="158"/>
      <c r="W484" s="158"/>
      <c r="X484" s="158"/>
      <c r="Y484" s="148"/>
      <c r="Z484" s="148"/>
      <c r="AA484" s="148"/>
      <c r="AB484" s="148"/>
      <c r="AC484" s="148"/>
      <c r="AD484" s="148"/>
      <c r="AE484" s="148"/>
      <c r="AF484" s="148"/>
      <c r="AG484" s="148" t="s">
        <v>151</v>
      </c>
      <c r="AH484" s="148">
        <v>0</v>
      </c>
      <c r="AI484" s="148"/>
      <c r="AJ484" s="148"/>
      <c r="AK484" s="148"/>
      <c r="AL484" s="148"/>
      <c r="AM484" s="148"/>
      <c r="AN484" s="148"/>
      <c r="AO484" s="148"/>
      <c r="AP484" s="148"/>
      <c r="AQ484" s="148"/>
      <c r="AR484" s="148"/>
      <c r="AS484" s="148"/>
      <c r="AT484" s="148"/>
      <c r="AU484" s="148"/>
      <c r="AV484" s="148"/>
      <c r="AW484" s="148"/>
      <c r="AX484" s="148"/>
      <c r="AY484" s="148"/>
      <c r="AZ484" s="148"/>
      <c r="BA484" s="148"/>
      <c r="BB484" s="148"/>
      <c r="BC484" s="148"/>
      <c r="BD484" s="148"/>
      <c r="BE484" s="148"/>
      <c r="BF484" s="148"/>
      <c r="BG484" s="148"/>
      <c r="BH484" s="148"/>
    </row>
    <row r="485" spans="1:60" outlineLevel="1" x14ac:dyDescent="0.2">
      <c r="A485" s="155"/>
      <c r="B485" s="156"/>
      <c r="C485" s="188" t="s">
        <v>698</v>
      </c>
      <c r="D485" s="160"/>
      <c r="E485" s="161">
        <v>1</v>
      </c>
      <c r="F485" s="158"/>
      <c r="G485" s="158"/>
      <c r="H485" s="158"/>
      <c r="I485" s="158"/>
      <c r="J485" s="158"/>
      <c r="K485" s="158"/>
      <c r="L485" s="158"/>
      <c r="M485" s="158"/>
      <c r="N485" s="158"/>
      <c r="O485" s="158"/>
      <c r="P485" s="158"/>
      <c r="Q485" s="158"/>
      <c r="R485" s="158"/>
      <c r="S485" s="158"/>
      <c r="T485" s="158"/>
      <c r="U485" s="158"/>
      <c r="V485" s="158"/>
      <c r="W485" s="158"/>
      <c r="X485" s="158"/>
      <c r="Y485" s="148"/>
      <c r="Z485" s="148"/>
      <c r="AA485" s="148"/>
      <c r="AB485" s="148"/>
      <c r="AC485" s="148"/>
      <c r="AD485" s="148"/>
      <c r="AE485" s="148"/>
      <c r="AF485" s="148"/>
      <c r="AG485" s="148" t="s">
        <v>151</v>
      </c>
      <c r="AH485" s="148">
        <v>0</v>
      </c>
      <c r="AI485" s="148"/>
      <c r="AJ485" s="148"/>
      <c r="AK485" s="148"/>
      <c r="AL485" s="148"/>
      <c r="AM485" s="148"/>
      <c r="AN485" s="148"/>
      <c r="AO485" s="148"/>
      <c r="AP485" s="148"/>
      <c r="AQ485" s="148"/>
      <c r="AR485" s="148"/>
      <c r="AS485" s="148"/>
      <c r="AT485" s="148"/>
      <c r="AU485" s="148"/>
      <c r="AV485" s="148"/>
      <c r="AW485" s="148"/>
      <c r="AX485" s="148"/>
      <c r="AY485" s="148"/>
      <c r="AZ485" s="148"/>
      <c r="BA485" s="148"/>
      <c r="BB485" s="148"/>
      <c r="BC485" s="148"/>
      <c r="BD485" s="148"/>
      <c r="BE485" s="148"/>
      <c r="BF485" s="148"/>
      <c r="BG485" s="148"/>
      <c r="BH485" s="148"/>
    </row>
    <row r="486" spans="1:60" outlineLevel="1" x14ac:dyDescent="0.2">
      <c r="A486" s="169">
        <v>145</v>
      </c>
      <c r="B486" s="170" t="s">
        <v>738</v>
      </c>
      <c r="C486" s="187" t="s">
        <v>739</v>
      </c>
      <c r="D486" s="171" t="s">
        <v>464</v>
      </c>
      <c r="E486" s="172">
        <v>1</v>
      </c>
      <c r="F486" s="173"/>
      <c r="G486" s="174">
        <f>ROUND(E486*F486,2)</f>
        <v>0</v>
      </c>
      <c r="H486" s="173"/>
      <c r="I486" s="174">
        <f>ROUND(E486*H486,2)</f>
        <v>0</v>
      </c>
      <c r="J486" s="173"/>
      <c r="K486" s="174">
        <f>ROUND(E486*J486,2)</f>
        <v>0</v>
      </c>
      <c r="L486" s="174">
        <v>21</v>
      </c>
      <c r="M486" s="174">
        <f>G486*(1+L486/100)</f>
        <v>0</v>
      </c>
      <c r="N486" s="174">
        <v>0</v>
      </c>
      <c r="O486" s="174">
        <f>ROUND(E486*N486,2)</f>
        <v>0</v>
      </c>
      <c r="P486" s="174">
        <v>0</v>
      </c>
      <c r="Q486" s="174">
        <f>ROUND(E486*P486,2)</f>
        <v>0</v>
      </c>
      <c r="R486" s="174"/>
      <c r="S486" s="174" t="s">
        <v>286</v>
      </c>
      <c r="T486" s="175" t="s">
        <v>287</v>
      </c>
      <c r="U486" s="158">
        <v>0</v>
      </c>
      <c r="V486" s="158">
        <f>ROUND(E486*U486,2)</f>
        <v>0</v>
      </c>
      <c r="W486" s="158"/>
      <c r="X486" s="158" t="s">
        <v>146</v>
      </c>
      <c r="Y486" s="148"/>
      <c r="Z486" s="148"/>
      <c r="AA486" s="148"/>
      <c r="AB486" s="148"/>
      <c r="AC486" s="148"/>
      <c r="AD486" s="148"/>
      <c r="AE486" s="148"/>
      <c r="AF486" s="148"/>
      <c r="AG486" s="148" t="s">
        <v>147</v>
      </c>
      <c r="AH486" s="148"/>
      <c r="AI486" s="148"/>
      <c r="AJ486" s="148"/>
      <c r="AK486" s="148"/>
      <c r="AL486" s="148"/>
      <c r="AM486" s="148"/>
      <c r="AN486" s="148"/>
      <c r="AO486" s="148"/>
      <c r="AP486" s="148"/>
      <c r="AQ486" s="148"/>
      <c r="AR486" s="148"/>
      <c r="AS486" s="148"/>
      <c r="AT486" s="148"/>
      <c r="AU486" s="148"/>
      <c r="AV486" s="148"/>
      <c r="AW486" s="148"/>
      <c r="AX486" s="148"/>
      <c r="AY486" s="148"/>
      <c r="AZ486" s="148"/>
      <c r="BA486" s="148"/>
      <c r="BB486" s="148"/>
      <c r="BC486" s="148"/>
      <c r="BD486" s="148"/>
      <c r="BE486" s="148"/>
      <c r="BF486" s="148"/>
      <c r="BG486" s="148"/>
      <c r="BH486" s="148"/>
    </row>
    <row r="487" spans="1:60" outlineLevel="1" x14ac:dyDescent="0.2">
      <c r="A487" s="155"/>
      <c r="B487" s="156"/>
      <c r="C487" s="188" t="s">
        <v>740</v>
      </c>
      <c r="D487" s="160"/>
      <c r="E487" s="161"/>
      <c r="F487" s="158"/>
      <c r="G487" s="158"/>
      <c r="H487" s="158"/>
      <c r="I487" s="158"/>
      <c r="J487" s="158"/>
      <c r="K487" s="158"/>
      <c r="L487" s="158"/>
      <c r="M487" s="158"/>
      <c r="N487" s="158"/>
      <c r="O487" s="158"/>
      <c r="P487" s="158"/>
      <c r="Q487" s="158"/>
      <c r="R487" s="158"/>
      <c r="S487" s="158"/>
      <c r="T487" s="158"/>
      <c r="U487" s="158"/>
      <c r="V487" s="158"/>
      <c r="W487" s="158"/>
      <c r="X487" s="158"/>
      <c r="Y487" s="148"/>
      <c r="Z487" s="148"/>
      <c r="AA487" s="148"/>
      <c r="AB487" s="148"/>
      <c r="AC487" s="148"/>
      <c r="AD487" s="148"/>
      <c r="AE487" s="148"/>
      <c r="AF487" s="148"/>
      <c r="AG487" s="148" t="s">
        <v>151</v>
      </c>
      <c r="AH487" s="148">
        <v>0</v>
      </c>
      <c r="AI487" s="148"/>
      <c r="AJ487" s="148"/>
      <c r="AK487" s="148"/>
      <c r="AL487" s="148"/>
      <c r="AM487" s="148"/>
      <c r="AN487" s="148"/>
      <c r="AO487" s="148"/>
      <c r="AP487" s="148"/>
      <c r="AQ487" s="148"/>
      <c r="AR487" s="148"/>
      <c r="AS487" s="148"/>
      <c r="AT487" s="148"/>
      <c r="AU487" s="148"/>
      <c r="AV487" s="148"/>
      <c r="AW487" s="148"/>
      <c r="AX487" s="148"/>
      <c r="AY487" s="148"/>
      <c r="AZ487" s="148"/>
      <c r="BA487" s="148"/>
      <c r="BB487" s="148"/>
      <c r="BC487" s="148"/>
      <c r="BD487" s="148"/>
      <c r="BE487" s="148"/>
      <c r="BF487" s="148"/>
      <c r="BG487" s="148"/>
      <c r="BH487" s="148"/>
    </row>
    <row r="488" spans="1:60" outlineLevel="1" x14ac:dyDescent="0.2">
      <c r="A488" s="155"/>
      <c r="B488" s="156"/>
      <c r="C488" s="188" t="s">
        <v>741</v>
      </c>
      <c r="D488" s="160"/>
      <c r="E488" s="161"/>
      <c r="F488" s="158"/>
      <c r="G488" s="158"/>
      <c r="H488" s="158"/>
      <c r="I488" s="158"/>
      <c r="J488" s="158"/>
      <c r="K488" s="158"/>
      <c r="L488" s="158"/>
      <c r="M488" s="158"/>
      <c r="N488" s="158"/>
      <c r="O488" s="158"/>
      <c r="P488" s="158"/>
      <c r="Q488" s="158"/>
      <c r="R488" s="158"/>
      <c r="S488" s="158"/>
      <c r="T488" s="158"/>
      <c r="U488" s="158"/>
      <c r="V488" s="158"/>
      <c r="W488" s="158"/>
      <c r="X488" s="158"/>
      <c r="Y488" s="148"/>
      <c r="Z488" s="148"/>
      <c r="AA488" s="148"/>
      <c r="AB488" s="148"/>
      <c r="AC488" s="148"/>
      <c r="AD488" s="148"/>
      <c r="AE488" s="148"/>
      <c r="AF488" s="148"/>
      <c r="AG488" s="148" t="s">
        <v>151</v>
      </c>
      <c r="AH488" s="148">
        <v>0</v>
      </c>
      <c r="AI488" s="148"/>
      <c r="AJ488" s="148"/>
      <c r="AK488" s="148"/>
      <c r="AL488" s="148"/>
      <c r="AM488" s="148"/>
      <c r="AN488" s="148"/>
      <c r="AO488" s="148"/>
      <c r="AP488" s="148"/>
      <c r="AQ488" s="148"/>
      <c r="AR488" s="148"/>
      <c r="AS488" s="148"/>
      <c r="AT488" s="148"/>
      <c r="AU488" s="148"/>
      <c r="AV488" s="148"/>
      <c r="AW488" s="148"/>
      <c r="AX488" s="148"/>
      <c r="AY488" s="148"/>
      <c r="AZ488" s="148"/>
      <c r="BA488" s="148"/>
      <c r="BB488" s="148"/>
      <c r="BC488" s="148"/>
      <c r="BD488" s="148"/>
      <c r="BE488" s="148"/>
      <c r="BF488" s="148"/>
      <c r="BG488" s="148"/>
      <c r="BH488" s="148"/>
    </row>
    <row r="489" spans="1:60" outlineLevel="1" x14ac:dyDescent="0.2">
      <c r="A489" s="155"/>
      <c r="B489" s="156"/>
      <c r="C489" s="188" t="s">
        <v>742</v>
      </c>
      <c r="D489" s="160"/>
      <c r="E489" s="161"/>
      <c r="F489" s="158"/>
      <c r="G489" s="158"/>
      <c r="H489" s="158"/>
      <c r="I489" s="158"/>
      <c r="J489" s="158"/>
      <c r="K489" s="158"/>
      <c r="L489" s="158"/>
      <c r="M489" s="158"/>
      <c r="N489" s="158"/>
      <c r="O489" s="158"/>
      <c r="P489" s="158"/>
      <c r="Q489" s="158"/>
      <c r="R489" s="158"/>
      <c r="S489" s="158"/>
      <c r="T489" s="158"/>
      <c r="U489" s="158"/>
      <c r="V489" s="158"/>
      <c r="W489" s="158"/>
      <c r="X489" s="158"/>
      <c r="Y489" s="148"/>
      <c r="Z489" s="148"/>
      <c r="AA489" s="148"/>
      <c r="AB489" s="148"/>
      <c r="AC489" s="148"/>
      <c r="AD489" s="148"/>
      <c r="AE489" s="148"/>
      <c r="AF489" s="148"/>
      <c r="AG489" s="148" t="s">
        <v>151</v>
      </c>
      <c r="AH489" s="148">
        <v>0</v>
      </c>
      <c r="AI489" s="148"/>
      <c r="AJ489" s="148"/>
      <c r="AK489" s="148"/>
      <c r="AL489" s="148"/>
      <c r="AM489" s="148"/>
      <c r="AN489" s="148"/>
      <c r="AO489" s="148"/>
      <c r="AP489" s="148"/>
      <c r="AQ489" s="148"/>
      <c r="AR489" s="148"/>
      <c r="AS489" s="148"/>
      <c r="AT489" s="148"/>
      <c r="AU489" s="148"/>
      <c r="AV489" s="148"/>
      <c r="AW489" s="148"/>
      <c r="AX489" s="148"/>
      <c r="AY489" s="148"/>
      <c r="AZ489" s="148"/>
      <c r="BA489" s="148"/>
      <c r="BB489" s="148"/>
      <c r="BC489" s="148"/>
      <c r="BD489" s="148"/>
      <c r="BE489" s="148"/>
      <c r="BF489" s="148"/>
      <c r="BG489" s="148"/>
      <c r="BH489" s="148"/>
    </row>
    <row r="490" spans="1:60" outlineLevel="1" x14ac:dyDescent="0.2">
      <c r="A490" s="155"/>
      <c r="B490" s="156"/>
      <c r="C490" s="188" t="s">
        <v>698</v>
      </c>
      <c r="D490" s="160"/>
      <c r="E490" s="161">
        <v>1</v>
      </c>
      <c r="F490" s="158"/>
      <c r="G490" s="158"/>
      <c r="H490" s="158"/>
      <c r="I490" s="158"/>
      <c r="J490" s="158"/>
      <c r="K490" s="158"/>
      <c r="L490" s="158"/>
      <c r="M490" s="158"/>
      <c r="N490" s="158"/>
      <c r="O490" s="158"/>
      <c r="P490" s="158"/>
      <c r="Q490" s="158"/>
      <c r="R490" s="158"/>
      <c r="S490" s="158"/>
      <c r="T490" s="158"/>
      <c r="U490" s="158"/>
      <c r="V490" s="158"/>
      <c r="W490" s="158"/>
      <c r="X490" s="158"/>
      <c r="Y490" s="148"/>
      <c r="Z490" s="148"/>
      <c r="AA490" s="148"/>
      <c r="AB490" s="148"/>
      <c r="AC490" s="148"/>
      <c r="AD490" s="148"/>
      <c r="AE490" s="148"/>
      <c r="AF490" s="148"/>
      <c r="AG490" s="148" t="s">
        <v>151</v>
      </c>
      <c r="AH490" s="148">
        <v>0</v>
      </c>
      <c r="AI490" s="148"/>
      <c r="AJ490" s="148"/>
      <c r="AK490" s="148"/>
      <c r="AL490" s="148"/>
      <c r="AM490" s="148"/>
      <c r="AN490" s="148"/>
      <c r="AO490" s="148"/>
      <c r="AP490" s="148"/>
      <c r="AQ490" s="148"/>
      <c r="AR490" s="148"/>
      <c r="AS490" s="148"/>
      <c r="AT490" s="148"/>
      <c r="AU490" s="148"/>
      <c r="AV490" s="148"/>
      <c r="AW490" s="148"/>
      <c r="AX490" s="148"/>
      <c r="AY490" s="148"/>
      <c r="AZ490" s="148"/>
      <c r="BA490" s="148"/>
      <c r="BB490" s="148"/>
      <c r="BC490" s="148"/>
      <c r="BD490" s="148"/>
      <c r="BE490" s="148"/>
      <c r="BF490" s="148"/>
      <c r="BG490" s="148"/>
      <c r="BH490" s="148"/>
    </row>
    <row r="491" spans="1:60" outlineLevel="1" x14ac:dyDescent="0.2">
      <c r="A491" s="169">
        <v>146</v>
      </c>
      <c r="B491" s="170" t="s">
        <v>743</v>
      </c>
      <c r="C491" s="187" t="s">
        <v>744</v>
      </c>
      <c r="D491" s="171" t="s">
        <v>464</v>
      </c>
      <c r="E491" s="172">
        <v>1</v>
      </c>
      <c r="F491" s="173"/>
      <c r="G491" s="174">
        <f>ROUND(E491*F491,2)</f>
        <v>0</v>
      </c>
      <c r="H491" s="173"/>
      <c r="I491" s="174">
        <f>ROUND(E491*H491,2)</f>
        <v>0</v>
      </c>
      <c r="J491" s="173"/>
      <c r="K491" s="174">
        <f>ROUND(E491*J491,2)</f>
        <v>0</v>
      </c>
      <c r="L491" s="174">
        <v>21</v>
      </c>
      <c r="M491" s="174">
        <f>G491*(1+L491/100)</f>
        <v>0</v>
      </c>
      <c r="N491" s="174">
        <v>0</v>
      </c>
      <c r="O491" s="174">
        <f>ROUND(E491*N491,2)</f>
        <v>0</v>
      </c>
      <c r="P491" s="174">
        <v>0</v>
      </c>
      <c r="Q491" s="174">
        <f>ROUND(E491*P491,2)</f>
        <v>0</v>
      </c>
      <c r="R491" s="174"/>
      <c r="S491" s="174" t="s">
        <v>286</v>
      </c>
      <c r="T491" s="175" t="s">
        <v>287</v>
      </c>
      <c r="U491" s="158">
        <v>0</v>
      </c>
      <c r="V491" s="158">
        <f>ROUND(E491*U491,2)</f>
        <v>0</v>
      </c>
      <c r="W491" s="158"/>
      <c r="X491" s="158" t="s">
        <v>146</v>
      </c>
      <c r="Y491" s="148"/>
      <c r="Z491" s="148"/>
      <c r="AA491" s="148"/>
      <c r="AB491" s="148"/>
      <c r="AC491" s="148"/>
      <c r="AD491" s="148"/>
      <c r="AE491" s="148"/>
      <c r="AF491" s="148"/>
      <c r="AG491" s="148" t="s">
        <v>147</v>
      </c>
      <c r="AH491" s="148"/>
      <c r="AI491" s="148"/>
      <c r="AJ491" s="148"/>
      <c r="AK491" s="148"/>
      <c r="AL491" s="148"/>
      <c r="AM491" s="148"/>
      <c r="AN491" s="148"/>
      <c r="AO491" s="148"/>
      <c r="AP491" s="148"/>
      <c r="AQ491" s="148"/>
      <c r="AR491" s="148"/>
      <c r="AS491" s="148"/>
      <c r="AT491" s="148"/>
      <c r="AU491" s="148"/>
      <c r="AV491" s="148"/>
      <c r="AW491" s="148"/>
      <c r="AX491" s="148"/>
      <c r="AY491" s="148"/>
      <c r="AZ491" s="148"/>
      <c r="BA491" s="148"/>
      <c r="BB491" s="148"/>
      <c r="BC491" s="148"/>
      <c r="BD491" s="148"/>
      <c r="BE491" s="148"/>
      <c r="BF491" s="148"/>
      <c r="BG491" s="148"/>
      <c r="BH491" s="148"/>
    </row>
    <row r="492" spans="1:60" outlineLevel="1" x14ac:dyDescent="0.2">
      <c r="A492" s="155"/>
      <c r="B492" s="156"/>
      <c r="C492" s="188" t="s">
        <v>745</v>
      </c>
      <c r="D492" s="160"/>
      <c r="E492" s="161"/>
      <c r="F492" s="158"/>
      <c r="G492" s="158"/>
      <c r="H492" s="158"/>
      <c r="I492" s="158"/>
      <c r="J492" s="158"/>
      <c r="K492" s="158"/>
      <c r="L492" s="158"/>
      <c r="M492" s="158"/>
      <c r="N492" s="158"/>
      <c r="O492" s="158"/>
      <c r="P492" s="158"/>
      <c r="Q492" s="158"/>
      <c r="R492" s="158"/>
      <c r="S492" s="158"/>
      <c r="T492" s="158"/>
      <c r="U492" s="158"/>
      <c r="V492" s="158"/>
      <c r="W492" s="158"/>
      <c r="X492" s="158"/>
      <c r="Y492" s="148"/>
      <c r="Z492" s="148"/>
      <c r="AA492" s="148"/>
      <c r="AB492" s="148"/>
      <c r="AC492" s="148"/>
      <c r="AD492" s="148"/>
      <c r="AE492" s="148"/>
      <c r="AF492" s="148"/>
      <c r="AG492" s="148" t="s">
        <v>151</v>
      </c>
      <c r="AH492" s="148">
        <v>0</v>
      </c>
      <c r="AI492" s="148"/>
      <c r="AJ492" s="148"/>
      <c r="AK492" s="148"/>
      <c r="AL492" s="148"/>
      <c r="AM492" s="148"/>
      <c r="AN492" s="148"/>
      <c r="AO492" s="148"/>
      <c r="AP492" s="148"/>
      <c r="AQ492" s="148"/>
      <c r="AR492" s="148"/>
      <c r="AS492" s="148"/>
      <c r="AT492" s="148"/>
      <c r="AU492" s="148"/>
      <c r="AV492" s="148"/>
      <c r="AW492" s="148"/>
      <c r="AX492" s="148"/>
      <c r="AY492" s="148"/>
      <c r="AZ492" s="148"/>
      <c r="BA492" s="148"/>
      <c r="BB492" s="148"/>
      <c r="BC492" s="148"/>
      <c r="BD492" s="148"/>
      <c r="BE492" s="148"/>
      <c r="BF492" s="148"/>
      <c r="BG492" s="148"/>
      <c r="BH492" s="148"/>
    </row>
    <row r="493" spans="1:60" outlineLevel="1" x14ac:dyDescent="0.2">
      <c r="A493" s="155"/>
      <c r="B493" s="156"/>
      <c r="C493" s="188" t="s">
        <v>746</v>
      </c>
      <c r="D493" s="160"/>
      <c r="E493" s="161"/>
      <c r="F493" s="158"/>
      <c r="G493" s="158"/>
      <c r="H493" s="158"/>
      <c r="I493" s="158"/>
      <c r="J493" s="158"/>
      <c r="K493" s="158"/>
      <c r="L493" s="158"/>
      <c r="M493" s="158"/>
      <c r="N493" s="158"/>
      <c r="O493" s="158"/>
      <c r="P493" s="158"/>
      <c r="Q493" s="158"/>
      <c r="R493" s="158"/>
      <c r="S493" s="158"/>
      <c r="T493" s="158"/>
      <c r="U493" s="158"/>
      <c r="V493" s="158"/>
      <c r="W493" s="158"/>
      <c r="X493" s="158"/>
      <c r="Y493" s="148"/>
      <c r="Z493" s="148"/>
      <c r="AA493" s="148"/>
      <c r="AB493" s="148"/>
      <c r="AC493" s="148"/>
      <c r="AD493" s="148"/>
      <c r="AE493" s="148"/>
      <c r="AF493" s="148"/>
      <c r="AG493" s="148" t="s">
        <v>151</v>
      </c>
      <c r="AH493" s="148">
        <v>0</v>
      </c>
      <c r="AI493" s="148"/>
      <c r="AJ493" s="148"/>
      <c r="AK493" s="148"/>
      <c r="AL493" s="148"/>
      <c r="AM493" s="148"/>
      <c r="AN493" s="148"/>
      <c r="AO493" s="148"/>
      <c r="AP493" s="148"/>
      <c r="AQ493" s="148"/>
      <c r="AR493" s="148"/>
      <c r="AS493" s="148"/>
      <c r="AT493" s="148"/>
      <c r="AU493" s="148"/>
      <c r="AV493" s="148"/>
      <c r="AW493" s="148"/>
      <c r="AX493" s="148"/>
      <c r="AY493" s="148"/>
      <c r="AZ493" s="148"/>
      <c r="BA493" s="148"/>
      <c r="BB493" s="148"/>
      <c r="BC493" s="148"/>
      <c r="BD493" s="148"/>
      <c r="BE493" s="148"/>
      <c r="BF493" s="148"/>
      <c r="BG493" s="148"/>
      <c r="BH493" s="148"/>
    </row>
    <row r="494" spans="1:60" outlineLevel="1" x14ac:dyDescent="0.2">
      <c r="A494" s="155"/>
      <c r="B494" s="156"/>
      <c r="C494" s="188" t="s">
        <v>698</v>
      </c>
      <c r="D494" s="160"/>
      <c r="E494" s="161">
        <v>1</v>
      </c>
      <c r="F494" s="158"/>
      <c r="G494" s="158"/>
      <c r="H494" s="158"/>
      <c r="I494" s="158"/>
      <c r="J494" s="158"/>
      <c r="K494" s="158"/>
      <c r="L494" s="158"/>
      <c r="M494" s="158"/>
      <c r="N494" s="158"/>
      <c r="O494" s="158"/>
      <c r="P494" s="158"/>
      <c r="Q494" s="158"/>
      <c r="R494" s="158"/>
      <c r="S494" s="158"/>
      <c r="T494" s="158"/>
      <c r="U494" s="158"/>
      <c r="V494" s="158"/>
      <c r="W494" s="158"/>
      <c r="X494" s="158"/>
      <c r="Y494" s="148"/>
      <c r="Z494" s="148"/>
      <c r="AA494" s="148"/>
      <c r="AB494" s="148"/>
      <c r="AC494" s="148"/>
      <c r="AD494" s="148"/>
      <c r="AE494" s="148"/>
      <c r="AF494" s="148"/>
      <c r="AG494" s="148" t="s">
        <v>151</v>
      </c>
      <c r="AH494" s="148">
        <v>0</v>
      </c>
      <c r="AI494" s="148"/>
      <c r="AJ494" s="148"/>
      <c r="AK494" s="148"/>
      <c r="AL494" s="148"/>
      <c r="AM494" s="148"/>
      <c r="AN494" s="148"/>
      <c r="AO494" s="148"/>
      <c r="AP494" s="148"/>
      <c r="AQ494" s="148"/>
      <c r="AR494" s="148"/>
      <c r="AS494" s="148"/>
      <c r="AT494" s="148"/>
      <c r="AU494" s="148"/>
      <c r="AV494" s="148"/>
      <c r="AW494" s="148"/>
      <c r="AX494" s="148"/>
      <c r="AY494" s="148"/>
      <c r="AZ494" s="148"/>
      <c r="BA494" s="148"/>
      <c r="BB494" s="148"/>
      <c r="BC494" s="148"/>
      <c r="BD494" s="148"/>
      <c r="BE494" s="148"/>
      <c r="BF494" s="148"/>
      <c r="BG494" s="148"/>
      <c r="BH494" s="148"/>
    </row>
    <row r="495" spans="1:60" outlineLevel="1" x14ac:dyDescent="0.2">
      <c r="A495" s="169">
        <v>147</v>
      </c>
      <c r="B495" s="170" t="s">
        <v>747</v>
      </c>
      <c r="C495" s="187" t="s">
        <v>748</v>
      </c>
      <c r="D495" s="171" t="s">
        <v>464</v>
      </c>
      <c r="E495" s="172">
        <v>1</v>
      </c>
      <c r="F495" s="173"/>
      <c r="G495" s="174">
        <f>ROUND(E495*F495,2)</f>
        <v>0</v>
      </c>
      <c r="H495" s="173"/>
      <c r="I495" s="174">
        <f>ROUND(E495*H495,2)</f>
        <v>0</v>
      </c>
      <c r="J495" s="173"/>
      <c r="K495" s="174">
        <f>ROUND(E495*J495,2)</f>
        <v>0</v>
      </c>
      <c r="L495" s="174">
        <v>21</v>
      </c>
      <c r="M495" s="174">
        <f>G495*(1+L495/100)</f>
        <v>0</v>
      </c>
      <c r="N495" s="174">
        <v>0</v>
      </c>
      <c r="O495" s="174">
        <f>ROUND(E495*N495,2)</f>
        <v>0</v>
      </c>
      <c r="P495" s="174">
        <v>0</v>
      </c>
      <c r="Q495" s="174">
        <f>ROUND(E495*P495,2)</f>
        <v>0</v>
      </c>
      <c r="R495" s="174"/>
      <c r="S495" s="174" t="s">
        <v>286</v>
      </c>
      <c r="T495" s="175" t="s">
        <v>287</v>
      </c>
      <c r="U495" s="158">
        <v>0</v>
      </c>
      <c r="V495" s="158">
        <f>ROUND(E495*U495,2)</f>
        <v>0</v>
      </c>
      <c r="W495" s="158"/>
      <c r="X495" s="158" t="s">
        <v>146</v>
      </c>
      <c r="Y495" s="148"/>
      <c r="Z495" s="148"/>
      <c r="AA495" s="148"/>
      <c r="AB495" s="148"/>
      <c r="AC495" s="148"/>
      <c r="AD495" s="148"/>
      <c r="AE495" s="148"/>
      <c r="AF495" s="148"/>
      <c r="AG495" s="148" t="s">
        <v>147</v>
      </c>
      <c r="AH495" s="148"/>
      <c r="AI495" s="148"/>
      <c r="AJ495" s="148"/>
      <c r="AK495" s="148"/>
      <c r="AL495" s="148"/>
      <c r="AM495" s="148"/>
      <c r="AN495" s="148"/>
      <c r="AO495" s="148"/>
      <c r="AP495" s="148"/>
      <c r="AQ495" s="148"/>
      <c r="AR495" s="148"/>
      <c r="AS495" s="148"/>
      <c r="AT495" s="148"/>
      <c r="AU495" s="148"/>
      <c r="AV495" s="148"/>
      <c r="AW495" s="148"/>
      <c r="AX495" s="148"/>
      <c r="AY495" s="148"/>
      <c r="AZ495" s="148"/>
      <c r="BA495" s="148"/>
      <c r="BB495" s="148"/>
      <c r="BC495" s="148"/>
      <c r="BD495" s="148"/>
      <c r="BE495" s="148"/>
      <c r="BF495" s="148"/>
      <c r="BG495" s="148"/>
      <c r="BH495" s="148"/>
    </row>
    <row r="496" spans="1:60" outlineLevel="1" x14ac:dyDescent="0.2">
      <c r="A496" s="155"/>
      <c r="B496" s="156"/>
      <c r="C496" s="188" t="s">
        <v>749</v>
      </c>
      <c r="D496" s="160"/>
      <c r="E496" s="161"/>
      <c r="F496" s="158"/>
      <c r="G496" s="158"/>
      <c r="H496" s="158"/>
      <c r="I496" s="158"/>
      <c r="J496" s="158"/>
      <c r="K496" s="158"/>
      <c r="L496" s="158"/>
      <c r="M496" s="158"/>
      <c r="N496" s="158"/>
      <c r="O496" s="158"/>
      <c r="P496" s="158"/>
      <c r="Q496" s="158"/>
      <c r="R496" s="158"/>
      <c r="S496" s="158"/>
      <c r="T496" s="158"/>
      <c r="U496" s="158"/>
      <c r="V496" s="158"/>
      <c r="W496" s="158"/>
      <c r="X496" s="158"/>
      <c r="Y496" s="148"/>
      <c r="Z496" s="148"/>
      <c r="AA496" s="148"/>
      <c r="AB496" s="148"/>
      <c r="AC496" s="148"/>
      <c r="AD496" s="148"/>
      <c r="AE496" s="148"/>
      <c r="AF496" s="148"/>
      <c r="AG496" s="148" t="s">
        <v>151</v>
      </c>
      <c r="AH496" s="148">
        <v>0</v>
      </c>
      <c r="AI496" s="148"/>
      <c r="AJ496" s="148"/>
      <c r="AK496" s="148"/>
      <c r="AL496" s="148"/>
      <c r="AM496" s="148"/>
      <c r="AN496" s="148"/>
      <c r="AO496" s="148"/>
      <c r="AP496" s="148"/>
      <c r="AQ496" s="148"/>
      <c r="AR496" s="148"/>
      <c r="AS496" s="148"/>
      <c r="AT496" s="148"/>
      <c r="AU496" s="148"/>
      <c r="AV496" s="148"/>
      <c r="AW496" s="148"/>
      <c r="AX496" s="148"/>
      <c r="AY496" s="148"/>
      <c r="AZ496" s="148"/>
      <c r="BA496" s="148"/>
      <c r="BB496" s="148"/>
      <c r="BC496" s="148"/>
      <c r="BD496" s="148"/>
      <c r="BE496" s="148"/>
      <c r="BF496" s="148"/>
      <c r="BG496" s="148"/>
      <c r="BH496" s="148"/>
    </row>
    <row r="497" spans="1:60" outlineLevel="1" x14ac:dyDescent="0.2">
      <c r="A497" s="155"/>
      <c r="B497" s="156"/>
      <c r="C497" s="188" t="s">
        <v>750</v>
      </c>
      <c r="D497" s="160"/>
      <c r="E497" s="161"/>
      <c r="F497" s="158"/>
      <c r="G497" s="158"/>
      <c r="H497" s="158"/>
      <c r="I497" s="158"/>
      <c r="J497" s="158"/>
      <c r="K497" s="158"/>
      <c r="L497" s="158"/>
      <c r="M497" s="158"/>
      <c r="N497" s="158"/>
      <c r="O497" s="158"/>
      <c r="P497" s="158"/>
      <c r="Q497" s="158"/>
      <c r="R497" s="158"/>
      <c r="S497" s="158"/>
      <c r="T497" s="158"/>
      <c r="U497" s="158"/>
      <c r="V497" s="158"/>
      <c r="W497" s="158"/>
      <c r="X497" s="158"/>
      <c r="Y497" s="148"/>
      <c r="Z497" s="148"/>
      <c r="AA497" s="148"/>
      <c r="AB497" s="148"/>
      <c r="AC497" s="148"/>
      <c r="AD497" s="148"/>
      <c r="AE497" s="148"/>
      <c r="AF497" s="148"/>
      <c r="AG497" s="148" t="s">
        <v>151</v>
      </c>
      <c r="AH497" s="148">
        <v>0</v>
      </c>
      <c r="AI497" s="148"/>
      <c r="AJ497" s="148"/>
      <c r="AK497" s="148"/>
      <c r="AL497" s="148"/>
      <c r="AM497" s="148"/>
      <c r="AN497" s="148"/>
      <c r="AO497" s="148"/>
      <c r="AP497" s="148"/>
      <c r="AQ497" s="148"/>
      <c r="AR497" s="148"/>
      <c r="AS497" s="148"/>
      <c r="AT497" s="148"/>
      <c r="AU497" s="148"/>
      <c r="AV497" s="148"/>
      <c r="AW497" s="148"/>
      <c r="AX497" s="148"/>
      <c r="AY497" s="148"/>
      <c r="AZ497" s="148"/>
      <c r="BA497" s="148"/>
      <c r="BB497" s="148"/>
      <c r="BC497" s="148"/>
      <c r="BD497" s="148"/>
      <c r="BE497" s="148"/>
      <c r="BF497" s="148"/>
      <c r="BG497" s="148"/>
      <c r="BH497" s="148"/>
    </row>
    <row r="498" spans="1:60" outlineLevel="1" x14ac:dyDescent="0.2">
      <c r="A498" s="155"/>
      <c r="B498" s="156"/>
      <c r="C498" s="188" t="s">
        <v>698</v>
      </c>
      <c r="D498" s="160"/>
      <c r="E498" s="161">
        <v>1</v>
      </c>
      <c r="F498" s="158"/>
      <c r="G498" s="158"/>
      <c r="H498" s="158"/>
      <c r="I498" s="158"/>
      <c r="J498" s="158"/>
      <c r="K498" s="158"/>
      <c r="L498" s="158"/>
      <c r="M498" s="158"/>
      <c r="N498" s="158"/>
      <c r="O498" s="158"/>
      <c r="P498" s="158"/>
      <c r="Q498" s="158"/>
      <c r="R498" s="158"/>
      <c r="S498" s="158"/>
      <c r="T498" s="158"/>
      <c r="U498" s="158"/>
      <c r="V498" s="158"/>
      <c r="W498" s="158"/>
      <c r="X498" s="158"/>
      <c r="Y498" s="148"/>
      <c r="Z498" s="148"/>
      <c r="AA498" s="148"/>
      <c r="AB498" s="148"/>
      <c r="AC498" s="148"/>
      <c r="AD498" s="148"/>
      <c r="AE498" s="148"/>
      <c r="AF498" s="148"/>
      <c r="AG498" s="148" t="s">
        <v>151</v>
      </c>
      <c r="AH498" s="148">
        <v>0</v>
      </c>
      <c r="AI498" s="148"/>
      <c r="AJ498" s="148"/>
      <c r="AK498" s="148"/>
      <c r="AL498" s="148"/>
      <c r="AM498" s="148"/>
      <c r="AN498" s="148"/>
      <c r="AO498" s="148"/>
      <c r="AP498" s="148"/>
      <c r="AQ498" s="148"/>
      <c r="AR498" s="148"/>
      <c r="AS498" s="148"/>
      <c r="AT498" s="148"/>
      <c r="AU498" s="148"/>
      <c r="AV498" s="148"/>
      <c r="AW498" s="148"/>
      <c r="AX498" s="148"/>
      <c r="AY498" s="148"/>
      <c r="AZ498" s="148"/>
      <c r="BA498" s="148"/>
      <c r="BB498" s="148"/>
      <c r="BC498" s="148"/>
      <c r="BD498" s="148"/>
      <c r="BE498" s="148"/>
      <c r="BF498" s="148"/>
      <c r="BG498" s="148"/>
      <c r="BH498" s="148"/>
    </row>
    <row r="499" spans="1:60" outlineLevel="1" x14ac:dyDescent="0.2">
      <c r="A499" s="169">
        <v>148</v>
      </c>
      <c r="B499" s="170" t="s">
        <v>751</v>
      </c>
      <c r="C499" s="187" t="s">
        <v>752</v>
      </c>
      <c r="D499" s="171" t="s">
        <v>464</v>
      </c>
      <c r="E499" s="172">
        <v>1</v>
      </c>
      <c r="F499" s="173"/>
      <c r="G499" s="174">
        <f>ROUND(E499*F499,2)</f>
        <v>0</v>
      </c>
      <c r="H499" s="173"/>
      <c r="I499" s="174">
        <f>ROUND(E499*H499,2)</f>
        <v>0</v>
      </c>
      <c r="J499" s="173"/>
      <c r="K499" s="174">
        <f>ROUND(E499*J499,2)</f>
        <v>0</v>
      </c>
      <c r="L499" s="174">
        <v>21</v>
      </c>
      <c r="M499" s="174">
        <f>G499*(1+L499/100)</f>
        <v>0</v>
      </c>
      <c r="N499" s="174">
        <v>0</v>
      </c>
      <c r="O499" s="174">
        <f>ROUND(E499*N499,2)</f>
        <v>0</v>
      </c>
      <c r="P499" s="174">
        <v>0</v>
      </c>
      <c r="Q499" s="174">
        <f>ROUND(E499*P499,2)</f>
        <v>0</v>
      </c>
      <c r="R499" s="174"/>
      <c r="S499" s="174" t="s">
        <v>286</v>
      </c>
      <c r="T499" s="175" t="s">
        <v>287</v>
      </c>
      <c r="U499" s="158">
        <v>0</v>
      </c>
      <c r="V499" s="158">
        <f>ROUND(E499*U499,2)</f>
        <v>0</v>
      </c>
      <c r="W499" s="158"/>
      <c r="X499" s="158" t="s">
        <v>146</v>
      </c>
      <c r="Y499" s="148"/>
      <c r="Z499" s="148"/>
      <c r="AA499" s="148"/>
      <c r="AB499" s="148"/>
      <c r="AC499" s="148"/>
      <c r="AD499" s="148"/>
      <c r="AE499" s="148"/>
      <c r="AF499" s="148"/>
      <c r="AG499" s="148" t="s">
        <v>147</v>
      </c>
      <c r="AH499" s="148"/>
      <c r="AI499" s="148"/>
      <c r="AJ499" s="148"/>
      <c r="AK499" s="148"/>
      <c r="AL499" s="148"/>
      <c r="AM499" s="148"/>
      <c r="AN499" s="148"/>
      <c r="AO499" s="148"/>
      <c r="AP499" s="148"/>
      <c r="AQ499" s="148"/>
      <c r="AR499" s="148"/>
      <c r="AS499" s="148"/>
      <c r="AT499" s="148"/>
      <c r="AU499" s="148"/>
      <c r="AV499" s="148"/>
      <c r="AW499" s="148"/>
      <c r="AX499" s="148"/>
      <c r="AY499" s="148"/>
      <c r="AZ499" s="148"/>
      <c r="BA499" s="148"/>
      <c r="BB499" s="148"/>
      <c r="BC499" s="148"/>
      <c r="BD499" s="148"/>
      <c r="BE499" s="148"/>
      <c r="BF499" s="148"/>
      <c r="BG499" s="148"/>
      <c r="BH499" s="148"/>
    </row>
    <row r="500" spans="1:60" outlineLevel="1" x14ac:dyDescent="0.2">
      <c r="A500" s="155"/>
      <c r="B500" s="156"/>
      <c r="C500" s="188" t="s">
        <v>753</v>
      </c>
      <c r="D500" s="160"/>
      <c r="E500" s="161"/>
      <c r="F500" s="158"/>
      <c r="G500" s="158"/>
      <c r="H500" s="158"/>
      <c r="I500" s="158"/>
      <c r="J500" s="158"/>
      <c r="K500" s="158"/>
      <c r="L500" s="158"/>
      <c r="M500" s="158"/>
      <c r="N500" s="158"/>
      <c r="O500" s="158"/>
      <c r="P500" s="158"/>
      <c r="Q500" s="158"/>
      <c r="R500" s="158"/>
      <c r="S500" s="158"/>
      <c r="T500" s="158"/>
      <c r="U500" s="158"/>
      <c r="V500" s="158"/>
      <c r="W500" s="158"/>
      <c r="X500" s="158"/>
      <c r="Y500" s="148"/>
      <c r="Z500" s="148"/>
      <c r="AA500" s="148"/>
      <c r="AB500" s="148"/>
      <c r="AC500" s="148"/>
      <c r="AD500" s="148"/>
      <c r="AE500" s="148"/>
      <c r="AF500" s="148"/>
      <c r="AG500" s="148" t="s">
        <v>151</v>
      </c>
      <c r="AH500" s="148">
        <v>0</v>
      </c>
      <c r="AI500" s="148"/>
      <c r="AJ500" s="148"/>
      <c r="AK500" s="148"/>
      <c r="AL500" s="148"/>
      <c r="AM500" s="148"/>
      <c r="AN500" s="148"/>
      <c r="AO500" s="148"/>
      <c r="AP500" s="148"/>
      <c r="AQ500" s="148"/>
      <c r="AR500" s="148"/>
      <c r="AS500" s="148"/>
      <c r="AT500" s="148"/>
      <c r="AU500" s="148"/>
      <c r="AV500" s="148"/>
      <c r="AW500" s="148"/>
      <c r="AX500" s="148"/>
      <c r="AY500" s="148"/>
      <c r="AZ500" s="148"/>
      <c r="BA500" s="148"/>
      <c r="BB500" s="148"/>
      <c r="BC500" s="148"/>
      <c r="BD500" s="148"/>
      <c r="BE500" s="148"/>
      <c r="BF500" s="148"/>
      <c r="BG500" s="148"/>
      <c r="BH500" s="148"/>
    </row>
    <row r="501" spans="1:60" outlineLevel="1" x14ac:dyDescent="0.2">
      <c r="A501" s="155"/>
      <c r="B501" s="156"/>
      <c r="C501" s="188" t="s">
        <v>754</v>
      </c>
      <c r="D501" s="160"/>
      <c r="E501" s="161"/>
      <c r="F501" s="158"/>
      <c r="G501" s="158"/>
      <c r="H501" s="158"/>
      <c r="I501" s="158"/>
      <c r="J501" s="158"/>
      <c r="K501" s="158"/>
      <c r="L501" s="158"/>
      <c r="M501" s="158"/>
      <c r="N501" s="158"/>
      <c r="O501" s="158"/>
      <c r="P501" s="158"/>
      <c r="Q501" s="158"/>
      <c r="R501" s="158"/>
      <c r="S501" s="158"/>
      <c r="T501" s="158"/>
      <c r="U501" s="158"/>
      <c r="V501" s="158"/>
      <c r="W501" s="158"/>
      <c r="X501" s="158"/>
      <c r="Y501" s="148"/>
      <c r="Z501" s="148"/>
      <c r="AA501" s="148"/>
      <c r="AB501" s="148"/>
      <c r="AC501" s="148"/>
      <c r="AD501" s="148"/>
      <c r="AE501" s="148"/>
      <c r="AF501" s="148"/>
      <c r="AG501" s="148" t="s">
        <v>151</v>
      </c>
      <c r="AH501" s="148">
        <v>0</v>
      </c>
      <c r="AI501" s="148"/>
      <c r="AJ501" s="148"/>
      <c r="AK501" s="148"/>
      <c r="AL501" s="148"/>
      <c r="AM501" s="148"/>
      <c r="AN501" s="148"/>
      <c r="AO501" s="148"/>
      <c r="AP501" s="148"/>
      <c r="AQ501" s="148"/>
      <c r="AR501" s="148"/>
      <c r="AS501" s="148"/>
      <c r="AT501" s="148"/>
      <c r="AU501" s="148"/>
      <c r="AV501" s="148"/>
      <c r="AW501" s="148"/>
      <c r="AX501" s="148"/>
      <c r="AY501" s="148"/>
      <c r="AZ501" s="148"/>
      <c r="BA501" s="148"/>
      <c r="BB501" s="148"/>
      <c r="BC501" s="148"/>
      <c r="BD501" s="148"/>
      <c r="BE501" s="148"/>
      <c r="BF501" s="148"/>
      <c r="BG501" s="148"/>
      <c r="BH501" s="148"/>
    </row>
    <row r="502" spans="1:60" outlineLevel="1" x14ac:dyDescent="0.2">
      <c r="A502" s="155"/>
      <c r="B502" s="156"/>
      <c r="C502" s="188" t="s">
        <v>755</v>
      </c>
      <c r="D502" s="160"/>
      <c r="E502" s="161"/>
      <c r="F502" s="158"/>
      <c r="G502" s="158"/>
      <c r="H502" s="158"/>
      <c r="I502" s="158"/>
      <c r="J502" s="158"/>
      <c r="K502" s="158"/>
      <c r="L502" s="158"/>
      <c r="M502" s="158"/>
      <c r="N502" s="158"/>
      <c r="O502" s="158"/>
      <c r="P502" s="158"/>
      <c r="Q502" s="158"/>
      <c r="R502" s="158"/>
      <c r="S502" s="158"/>
      <c r="T502" s="158"/>
      <c r="U502" s="158"/>
      <c r="V502" s="158"/>
      <c r="W502" s="158"/>
      <c r="X502" s="158"/>
      <c r="Y502" s="148"/>
      <c r="Z502" s="148"/>
      <c r="AA502" s="148"/>
      <c r="AB502" s="148"/>
      <c r="AC502" s="148"/>
      <c r="AD502" s="148"/>
      <c r="AE502" s="148"/>
      <c r="AF502" s="148"/>
      <c r="AG502" s="148" t="s">
        <v>151</v>
      </c>
      <c r="AH502" s="148">
        <v>0</v>
      </c>
      <c r="AI502" s="148"/>
      <c r="AJ502" s="148"/>
      <c r="AK502" s="148"/>
      <c r="AL502" s="148"/>
      <c r="AM502" s="148"/>
      <c r="AN502" s="148"/>
      <c r="AO502" s="148"/>
      <c r="AP502" s="148"/>
      <c r="AQ502" s="148"/>
      <c r="AR502" s="148"/>
      <c r="AS502" s="148"/>
      <c r="AT502" s="148"/>
      <c r="AU502" s="148"/>
      <c r="AV502" s="148"/>
      <c r="AW502" s="148"/>
      <c r="AX502" s="148"/>
      <c r="AY502" s="148"/>
      <c r="AZ502" s="148"/>
      <c r="BA502" s="148"/>
      <c r="BB502" s="148"/>
      <c r="BC502" s="148"/>
      <c r="BD502" s="148"/>
      <c r="BE502" s="148"/>
      <c r="BF502" s="148"/>
      <c r="BG502" s="148"/>
      <c r="BH502" s="148"/>
    </row>
    <row r="503" spans="1:60" outlineLevel="1" x14ac:dyDescent="0.2">
      <c r="A503" s="155"/>
      <c r="B503" s="156"/>
      <c r="C503" s="188" t="s">
        <v>756</v>
      </c>
      <c r="D503" s="160"/>
      <c r="E503" s="161"/>
      <c r="F503" s="158"/>
      <c r="G503" s="158"/>
      <c r="H503" s="158"/>
      <c r="I503" s="158"/>
      <c r="J503" s="158"/>
      <c r="K503" s="158"/>
      <c r="L503" s="158"/>
      <c r="M503" s="158"/>
      <c r="N503" s="158"/>
      <c r="O503" s="158"/>
      <c r="P503" s="158"/>
      <c r="Q503" s="158"/>
      <c r="R503" s="158"/>
      <c r="S503" s="158"/>
      <c r="T503" s="158"/>
      <c r="U503" s="158"/>
      <c r="V503" s="158"/>
      <c r="W503" s="158"/>
      <c r="X503" s="158"/>
      <c r="Y503" s="148"/>
      <c r="Z503" s="148"/>
      <c r="AA503" s="148"/>
      <c r="AB503" s="148"/>
      <c r="AC503" s="148"/>
      <c r="AD503" s="148"/>
      <c r="AE503" s="148"/>
      <c r="AF503" s="148"/>
      <c r="AG503" s="148" t="s">
        <v>151</v>
      </c>
      <c r="AH503" s="148">
        <v>0</v>
      </c>
      <c r="AI503" s="148"/>
      <c r="AJ503" s="148"/>
      <c r="AK503" s="148"/>
      <c r="AL503" s="148"/>
      <c r="AM503" s="148"/>
      <c r="AN503" s="148"/>
      <c r="AO503" s="148"/>
      <c r="AP503" s="148"/>
      <c r="AQ503" s="148"/>
      <c r="AR503" s="148"/>
      <c r="AS503" s="148"/>
      <c r="AT503" s="148"/>
      <c r="AU503" s="148"/>
      <c r="AV503" s="148"/>
      <c r="AW503" s="148"/>
      <c r="AX503" s="148"/>
      <c r="AY503" s="148"/>
      <c r="AZ503" s="148"/>
      <c r="BA503" s="148"/>
      <c r="BB503" s="148"/>
      <c r="BC503" s="148"/>
      <c r="BD503" s="148"/>
      <c r="BE503" s="148"/>
      <c r="BF503" s="148"/>
      <c r="BG503" s="148"/>
      <c r="BH503" s="148"/>
    </row>
    <row r="504" spans="1:60" outlineLevel="1" x14ac:dyDescent="0.2">
      <c r="A504" s="155"/>
      <c r="B504" s="156"/>
      <c r="C504" s="188" t="s">
        <v>757</v>
      </c>
      <c r="D504" s="160"/>
      <c r="E504" s="161"/>
      <c r="F504" s="158"/>
      <c r="G504" s="158"/>
      <c r="H504" s="158"/>
      <c r="I504" s="158"/>
      <c r="J504" s="158"/>
      <c r="K504" s="158"/>
      <c r="L504" s="158"/>
      <c r="M504" s="158"/>
      <c r="N504" s="158"/>
      <c r="O504" s="158"/>
      <c r="P504" s="158"/>
      <c r="Q504" s="158"/>
      <c r="R504" s="158"/>
      <c r="S504" s="158"/>
      <c r="T504" s="158"/>
      <c r="U504" s="158"/>
      <c r="V504" s="158"/>
      <c r="W504" s="158"/>
      <c r="X504" s="158"/>
      <c r="Y504" s="148"/>
      <c r="Z504" s="148"/>
      <c r="AA504" s="148"/>
      <c r="AB504" s="148"/>
      <c r="AC504" s="148"/>
      <c r="AD504" s="148"/>
      <c r="AE504" s="148"/>
      <c r="AF504" s="148"/>
      <c r="AG504" s="148" t="s">
        <v>151</v>
      </c>
      <c r="AH504" s="148">
        <v>0</v>
      </c>
      <c r="AI504" s="148"/>
      <c r="AJ504" s="148"/>
      <c r="AK504" s="148"/>
      <c r="AL504" s="148"/>
      <c r="AM504" s="148"/>
      <c r="AN504" s="148"/>
      <c r="AO504" s="148"/>
      <c r="AP504" s="148"/>
      <c r="AQ504" s="148"/>
      <c r="AR504" s="148"/>
      <c r="AS504" s="148"/>
      <c r="AT504" s="148"/>
      <c r="AU504" s="148"/>
      <c r="AV504" s="148"/>
      <c r="AW504" s="148"/>
      <c r="AX504" s="148"/>
      <c r="AY504" s="148"/>
      <c r="AZ504" s="148"/>
      <c r="BA504" s="148"/>
      <c r="BB504" s="148"/>
      <c r="BC504" s="148"/>
      <c r="BD504" s="148"/>
      <c r="BE504" s="148"/>
      <c r="BF504" s="148"/>
      <c r="BG504" s="148"/>
      <c r="BH504" s="148"/>
    </row>
    <row r="505" spans="1:60" outlineLevel="1" x14ac:dyDescent="0.2">
      <c r="A505" s="155"/>
      <c r="B505" s="156"/>
      <c r="C505" s="188" t="s">
        <v>758</v>
      </c>
      <c r="D505" s="160"/>
      <c r="E505" s="161"/>
      <c r="F505" s="158"/>
      <c r="G505" s="158"/>
      <c r="H505" s="158"/>
      <c r="I505" s="158"/>
      <c r="J505" s="158"/>
      <c r="K505" s="158"/>
      <c r="L505" s="158"/>
      <c r="M505" s="158"/>
      <c r="N505" s="158"/>
      <c r="O505" s="158"/>
      <c r="P505" s="158"/>
      <c r="Q505" s="158"/>
      <c r="R505" s="158"/>
      <c r="S505" s="158"/>
      <c r="T505" s="158"/>
      <c r="U505" s="158"/>
      <c r="V505" s="158"/>
      <c r="W505" s="158"/>
      <c r="X505" s="158"/>
      <c r="Y505" s="148"/>
      <c r="Z505" s="148"/>
      <c r="AA505" s="148"/>
      <c r="AB505" s="148"/>
      <c r="AC505" s="148"/>
      <c r="AD505" s="148"/>
      <c r="AE505" s="148"/>
      <c r="AF505" s="148"/>
      <c r="AG505" s="148" t="s">
        <v>151</v>
      </c>
      <c r="AH505" s="148">
        <v>0</v>
      </c>
      <c r="AI505" s="148"/>
      <c r="AJ505" s="148"/>
      <c r="AK505" s="148"/>
      <c r="AL505" s="148"/>
      <c r="AM505" s="148"/>
      <c r="AN505" s="148"/>
      <c r="AO505" s="148"/>
      <c r="AP505" s="148"/>
      <c r="AQ505" s="148"/>
      <c r="AR505" s="148"/>
      <c r="AS505" s="148"/>
      <c r="AT505" s="148"/>
      <c r="AU505" s="148"/>
      <c r="AV505" s="148"/>
      <c r="AW505" s="148"/>
      <c r="AX505" s="148"/>
      <c r="AY505" s="148"/>
      <c r="AZ505" s="148"/>
      <c r="BA505" s="148"/>
      <c r="BB505" s="148"/>
      <c r="BC505" s="148"/>
      <c r="BD505" s="148"/>
      <c r="BE505" s="148"/>
      <c r="BF505" s="148"/>
      <c r="BG505" s="148"/>
      <c r="BH505" s="148"/>
    </row>
    <row r="506" spans="1:60" outlineLevel="1" x14ac:dyDescent="0.2">
      <c r="A506" s="155"/>
      <c r="B506" s="156"/>
      <c r="C506" s="188" t="s">
        <v>698</v>
      </c>
      <c r="D506" s="160"/>
      <c r="E506" s="161">
        <v>1</v>
      </c>
      <c r="F506" s="158"/>
      <c r="G506" s="158"/>
      <c r="H506" s="158"/>
      <c r="I506" s="158"/>
      <c r="J506" s="158"/>
      <c r="K506" s="158"/>
      <c r="L506" s="158"/>
      <c r="M506" s="158"/>
      <c r="N506" s="158"/>
      <c r="O506" s="158"/>
      <c r="P506" s="158"/>
      <c r="Q506" s="158"/>
      <c r="R506" s="158"/>
      <c r="S506" s="158"/>
      <c r="T506" s="158"/>
      <c r="U506" s="158"/>
      <c r="V506" s="158"/>
      <c r="W506" s="158"/>
      <c r="X506" s="158"/>
      <c r="Y506" s="148"/>
      <c r="Z506" s="148"/>
      <c r="AA506" s="148"/>
      <c r="AB506" s="148"/>
      <c r="AC506" s="148"/>
      <c r="AD506" s="148"/>
      <c r="AE506" s="148"/>
      <c r="AF506" s="148"/>
      <c r="AG506" s="148" t="s">
        <v>151</v>
      </c>
      <c r="AH506" s="148">
        <v>0</v>
      </c>
      <c r="AI506" s="148"/>
      <c r="AJ506" s="148"/>
      <c r="AK506" s="148"/>
      <c r="AL506" s="148"/>
      <c r="AM506" s="148"/>
      <c r="AN506" s="148"/>
      <c r="AO506" s="148"/>
      <c r="AP506" s="148"/>
      <c r="AQ506" s="148"/>
      <c r="AR506" s="148"/>
      <c r="AS506" s="148"/>
      <c r="AT506" s="148"/>
      <c r="AU506" s="148"/>
      <c r="AV506" s="148"/>
      <c r="AW506" s="148"/>
      <c r="AX506" s="148"/>
      <c r="AY506" s="148"/>
      <c r="AZ506" s="148"/>
      <c r="BA506" s="148"/>
      <c r="BB506" s="148"/>
      <c r="BC506" s="148"/>
      <c r="BD506" s="148"/>
      <c r="BE506" s="148"/>
      <c r="BF506" s="148"/>
      <c r="BG506" s="148"/>
      <c r="BH506" s="148"/>
    </row>
    <row r="507" spans="1:60" outlineLevel="1" x14ac:dyDescent="0.2">
      <c r="A507" s="169">
        <v>149</v>
      </c>
      <c r="B507" s="170" t="s">
        <v>759</v>
      </c>
      <c r="C507" s="187" t="s">
        <v>760</v>
      </c>
      <c r="D507" s="171" t="s">
        <v>464</v>
      </c>
      <c r="E507" s="172">
        <v>1</v>
      </c>
      <c r="F507" s="173"/>
      <c r="G507" s="174">
        <f>ROUND(E507*F507,2)</f>
        <v>0</v>
      </c>
      <c r="H507" s="173"/>
      <c r="I507" s="174">
        <f>ROUND(E507*H507,2)</f>
        <v>0</v>
      </c>
      <c r="J507" s="173"/>
      <c r="K507" s="174">
        <f>ROUND(E507*J507,2)</f>
        <v>0</v>
      </c>
      <c r="L507" s="174">
        <v>21</v>
      </c>
      <c r="M507" s="174">
        <f>G507*(1+L507/100)</f>
        <v>0</v>
      </c>
      <c r="N507" s="174">
        <v>0</v>
      </c>
      <c r="O507" s="174">
        <f>ROUND(E507*N507,2)</f>
        <v>0</v>
      </c>
      <c r="P507" s="174">
        <v>0</v>
      </c>
      <c r="Q507" s="174">
        <f>ROUND(E507*P507,2)</f>
        <v>0</v>
      </c>
      <c r="R507" s="174"/>
      <c r="S507" s="174" t="s">
        <v>286</v>
      </c>
      <c r="T507" s="175" t="s">
        <v>287</v>
      </c>
      <c r="U507" s="158">
        <v>0</v>
      </c>
      <c r="V507" s="158">
        <f>ROUND(E507*U507,2)</f>
        <v>0</v>
      </c>
      <c r="W507" s="158"/>
      <c r="X507" s="158" t="s">
        <v>146</v>
      </c>
      <c r="Y507" s="148"/>
      <c r="Z507" s="148"/>
      <c r="AA507" s="148"/>
      <c r="AB507" s="148"/>
      <c r="AC507" s="148"/>
      <c r="AD507" s="148"/>
      <c r="AE507" s="148"/>
      <c r="AF507" s="148"/>
      <c r="AG507" s="148" t="s">
        <v>147</v>
      </c>
      <c r="AH507" s="148"/>
      <c r="AI507" s="148"/>
      <c r="AJ507" s="148"/>
      <c r="AK507" s="148"/>
      <c r="AL507" s="148"/>
      <c r="AM507" s="148"/>
      <c r="AN507" s="148"/>
      <c r="AO507" s="148"/>
      <c r="AP507" s="148"/>
      <c r="AQ507" s="148"/>
      <c r="AR507" s="148"/>
      <c r="AS507" s="148"/>
      <c r="AT507" s="148"/>
      <c r="AU507" s="148"/>
      <c r="AV507" s="148"/>
      <c r="AW507" s="148"/>
      <c r="AX507" s="148"/>
      <c r="AY507" s="148"/>
      <c r="AZ507" s="148"/>
      <c r="BA507" s="148"/>
      <c r="BB507" s="148"/>
      <c r="BC507" s="148"/>
      <c r="BD507" s="148"/>
      <c r="BE507" s="148"/>
      <c r="BF507" s="148"/>
      <c r="BG507" s="148"/>
      <c r="BH507" s="148"/>
    </row>
    <row r="508" spans="1:60" outlineLevel="1" x14ac:dyDescent="0.2">
      <c r="A508" s="155"/>
      <c r="B508" s="156"/>
      <c r="C508" s="188" t="s">
        <v>761</v>
      </c>
      <c r="D508" s="160"/>
      <c r="E508" s="161"/>
      <c r="F508" s="158"/>
      <c r="G508" s="158"/>
      <c r="H508" s="158"/>
      <c r="I508" s="158"/>
      <c r="J508" s="158"/>
      <c r="K508" s="158"/>
      <c r="L508" s="158"/>
      <c r="M508" s="158"/>
      <c r="N508" s="158"/>
      <c r="O508" s="158"/>
      <c r="P508" s="158"/>
      <c r="Q508" s="158"/>
      <c r="R508" s="158"/>
      <c r="S508" s="158"/>
      <c r="T508" s="158"/>
      <c r="U508" s="158"/>
      <c r="V508" s="158"/>
      <c r="W508" s="158"/>
      <c r="X508" s="158"/>
      <c r="Y508" s="148"/>
      <c r="Z508" s="148"/>
      <c r="AA508" s="148"/>
      <c r="AB508" s="148"/>
      <c r="AC508" s="148"/>
      <c r="AD508" s="148"/>
      <c r="AE508" s="148"/>
      <c r="AF508" s="148"/>
      <c r="AG508" s="148" t="s">
        <v>151</v>
      </c>
      <c r="AH508" s="148">
        <v>0</v>
      </c>
      <c r="AI508" s="148"/>
      <c r="AJ508" s="148"/>
      <c r="AK508" s="148"/>
      <c r="AL508" s="148"/>
      <c r="AM508" s="148"/>
      <c r="AN508" s="148"/>
      <c r="AO508" s="148"/>
      <c r="AP508" s="148"/>
      <c r="AQ508" s="148"/>
      <c r="AR508" s="148"/>
      <c r="AS508" s="148"/>
      <c r="AT508" s="148"/>
      <c r="AU508" s="148"/>
      <c r="AV508" s="148"/>
      <c r="AW508" s="148"/>
      <c r="AX508" s="148"/>
      <c r="AY508" s="148"/>
      <c r="AZ508" s="148"/>
      <c r="BA508" s="148"/>
      <c r="BB508" s="148"/>
      <c r="BC508" s="148"/>
      <c r="BD508" s="148"/>
      <c r="BE508" s="148"/>
      <c r="BF508" s="148"/>
      <c r="BG508" s="148"/>
      <c r="BH508" s="148"/>
    </row>
    <row r="509" spans="1:60" outlineLevel="1" x14ac:dyDescent="0.2">
      <c r="A509" s="155"/>
      <c r="B509" s="156"/>
      <c r="C509" s="188" t="s">
        <v>698</v>
      </c>
      <c r="D509" s="160"/>
      <c r="E509" s="161">
        <v>1</v>
      </c>
      <c r="F509" s="158"/>
      <c r="G509" s="158"/>
      <c r="H509" s="158"/>
      <c r="I509" s="158"/>
      <c r="J509" s="158"/>
      <c r="K509" s="158"/>
      <c r="L509" s="158"/>
      <c r="M509" s="158"/>
      <c r="N509" s="158"/>
      <c r="O509" s="158"/>
      <c r="P509" s="158"/>
      <c r="Q509" s="158"/>
      <c r="R509" s="158"/>
      <c r="S509" s="158"/>
      <c r="T509" s="158"/>
      <c r="U509" s="158"/>
      <c r="V509" s="158"/>
      <c r="W509" s="158"/>
      <c r="X509" s="158"/>
      <c r="Y509" s="148"/>
      <c r="Z509" s="148"/>
      <c r="AA509" s="148"/>
      <c r="AB509" s="148"/>
      <c r="AC509" s="148"/>
      <c r="AD509" s="148"/>
      <c r="AE509" s="148"/>
      <c r="AF509" s="148"/>
      <c r="AG509" s="148" t="s">
        <v>151</v>
      </c>
      <c r="AH509" s="148">
        <v>0</v>
      </c>
      <c r="AI509" s="148"/>
      <c r="AJ509" s="148"/>
      <c r="AK509" s="148"/>
      <c r="AL509" s="148"/>
      <c r="AM509" s="148"/>
      <c r="AN509" s="148"/>
      <c r="AO509" s="148"/>
      <c r="AP509" s="148"/>
      <c r="AQ509" s="148"/>
      <c r="AR509" s="148"/>
      <c r="AS509" s="148"/>
      <c r="AT509" s="148"/>
      <c r="AU509" s="148"/>
      <c r="AV509" s="148"/>
      <c r="AW509" s="148"/>
      <c r="AX509" s="148"/>
      <c r="AY509" s="148"/>
      <c r="AZ509" s="148"/>
      <c r="BA509" s="148"/>
      <c r="BB509" s="148"/>
      <c r="BC509" s="148"/>
      <c r="BD509" s="148"/>
      <c r="BE509" s="148"/>
      <c r="BF509" s="148"/>
      <c r="BG509" s="148"/>
      <c r="BH509" s="148"/>
    </row>
    <row r="510" spans="1:60" x14ac:dyDescent="0.2">
      <c r="A510" s="3"/>
      <c r="B510" s="4"/>
      <c r="C510" s="191"/>
      <c r="D510" s="6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AE510">
        <v>15</v>
      </c>
      <c r="AF510">
        <v>21</v>
      </c>
      <c r="AG510" t="s">
        <v>126</v>
      </c>
    </row>
    <row r="511" spans="1:60" x14ac:dyDescent="0.2">
      <c r="A511" s="151"/>
      <c r="B511" s="152" t="s">
        <v>29</v>
      </c>
      <c r="C511" s="192"/>
      <c r="D511" s="153"/>
      <c r="E511" s="154"/>
      <c r="F511" s="154"/>
      <c r="G511" s="185">
        <f>G8+G25+G35+G74+G83+G87+G107+G110+G113+G119+G123+G125+G127+G177+G180+G229+G248+G250+G252+G308+G326+G374+G383+G389+G422+G425+G429+G440+G479</f>
        <v>0</v>
      </c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AE511">
        <f>SUMIF(L7:L509,AE510,G7:G509)</f>
        <v>0</v>
      </c>
      <c r="AF511">
        <f>SUMIF(L7:L509,AF510,G7:G509)</f>
        <v>0</v>
      </c>
      <c r="AG511" t="s">
        <v>762</v>
      </c>
    </row>
    <row r="512" spans="1:60" x14ac:dyDescent="0.2">
      <c r="C512" s="193"/>
      <c r="D512" s="10"/>
      <c r="AG512" t="s">
        <v>763</v>
      </c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aneuxSxjeCa8s53Vyj7jiSVcesOydilCcgRenIJ6v1adVvGLa5EuQKNBHsLl3bl/S7RqjJ6bfY8ItR/IWVMnA==" saltValue="MvYaPnguidRdD5Mn/N5XZQ==" spinCount="100000" sheet="1"/>
  <mergeCells count="59">
    <mergeCell ref="C14:G14"/>
    <mergeCell ref="A1:G1"/>
    <mergeCell ref="C2:G2"/>
    <mergeCell ref="C3:G3"/>
    <mergeCell ref="C4:G4"/>
    <mergeCell ref="C10:G10"/>
    <mergeCell ref="C49:G49"/>
    <mergeCell ref="C16:G16"/>
    <mergeCell ref="C18:G18"/>
    <mergeCell ref="C21:G21"/>
    <mergeCell ref="C23:G23"/>
    <mergeCell ref="C27:G27"/>
    <mergeCell ref="C30:G30"/>
    <mergeCell ref="C33:G33"/>
    <mergeCell ref="C37:G37"/>
    <mergeCell ref="C40:G40"/>
    <mergeCell ref="C43:G43"/>
    <mergeCell ref="C46:G46"/>
    <mergeCell ref="C115:G115"/>
    <mergeCell ref="C58:G58"/>
    <mergeCell ref="C59:G59"/>
    <mergeCell ref="C62:G62"/>
    <mergeCell ref="C76:G76"/>
    <mergeCell ref="C77:G77"/>
    <mergeCell ref="C82:G82"/>
    <mergeCell ref="C85:G85"/>
    <mergeCell ref="C90:G90"/>
    <mergeCell ref="C91:G91"/>
    <mergeCell ref="C101:G101"/>
    <mergeCell ref="C102:G102"/>
    <mergeCell ref="C179:G179"/>
    <mergeCell ref="C121:G121"/>
    <mergeCell ref="C129:G129"/>
    <mergeCell ref="C132:G132"/>
    <mergeCell ref="C135:G135"/>
    <mergeCell ref="C139:G139"/>
    <mergeCell ref="C144:G144"/>
    <mergeCell ref="C146:G146"/>
    <mergeCell ref="C157:G157"/>
    <mergeCell ref="C158:G158"/>
    <mergeCell ref="C161:G161"/>
    <mergeCell ref="C173:G173"/>
    <mergeCell ref="C360:G360"/>
    <mergeCell ref="C228:G228"/>
    <mergeCell ref="C242:G242"/>
    <mergeCell ref="C247:G247"/>
    <mergeCell ref="C254:G254"/>
    <mergeCell ref="C266:G266"/>
    <mergeCell ref="C307:G307"/>
    <mergeCell ref="C325:G325"/>
    <mergeCell ref="C335:G335"/>
    <mergeCell ref="C337:G337"/>
    <mergeCell ref="C340:G340"/>
    <mergeCell ref="C359:G359"/>
    <mergeCell ref="C373:G373"/>
    <mergeCell ref="C376:G376"/>
    <mergeCell ref="C431:G431"/>
    <mergeCell ref="C433:G433"/>
    <mergeCell ref="C439:G439"/>
  </mergeCells>
  <pageMargins left="0.59055118110236204" right="0.196850393700787" top="0.78740157499999996" bottom="0.78740157499999996" header="0.3" footer="0.3"/>
  <pageSetup paperSize="9" scale="64" fitToHeight="0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4 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'4 4 Pol'!Názvy_tisku</vt:lpstr>
      <vt:lpstr>oadresa</vt:lpstr>
      <vt:lpstr>Stavba!Objednatel</vt:lpstr>
      <vt:lpstr>Stavba!Objekt</vt:lpstr>
      <vt:lpstr>'4 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siler</dc:creator>
  <cp:lastModifiedBy>Robert Ševčík</cp:lastModifiedBy>
  <cp:lastPrinted>2020-06-29T14:02:49Z</cp:lastPrinted>
  <dcterms:created xsi:type="dcterms:W3CDTF">2009-04-08T07:15:50Z</dcterms:created>
  <dcterms:modified xsi:type="dcterms:W3CDTF">2020-06-29T14:07:50Z</dcterms:modified>
</cp:coreProperties>
</file>